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versen\Downloads\"/>
    </mc:Choice>
  </mc:AlternateContent>
  <xr:revisionPtr revIDLastSave="0" documentId="8_{79F16344-54A0-4DE8-B8B1-FC996512EAF5}" xr6:coauthVersionLast="46" xr6:coauthVersionMax="46" xr10:uidLastSave="{00000000-0000-0000-0000-000000000000}"/>
  <bookViews>
    <workbookView xWindow="-110" yWindow="-110" windowWidth="19420" windowHeight="11020" xr2:uid="{CD3F0D7A-85BB-405A-8A98-A991BE53ACE5}"/>
  </bookViews>
  <sheets>
    <sheet name="IND0003 - Fig. 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5" i="1" l="1"/>
  <c r="B44" i="1"/>
  <c r="B43" i="1"/>
  <c r="M30" i="1"/>
  <c r="J30" i="1"/>
  <c r="G30" i="1"/>
  <c r="D30" i="1"/>
  <c r="M29" i="1"/>
  <c r="J29" i="1"/>
  <c r="G29" i="1"/>
  <c r="D29" i="1"/>
  <c r="M28" i="1"/>
  <c r="J28" i="1"/>
  <c r="G28" i="1"/>
  <c r="D28" i="1"/>
  <c r="M27" i="1"/>
  <c r="J27" i="1"/>
  <c r="G27" i="1"/>
  <c r="D27" i="1"/>
  <c r="M26" i="1"/>
  <c r="J26" i="1"/>
  <c r="G26" i="1"/>
  <c r="D26" i="1"/>
  <c r="M25" i="1"/>
  <c r="J25" i="1"/>
  <c r="G25" i="1"/>
  <c r="D25" i="1"/>
  <c r="M24" i="1"/>
  <c r="J24" i="1"/>
  <c r="G24" i="1"/>
  <c r="D24" i="1"/>
  <c r="M23" i="1"/>
  <c r="J23" i="1"/>
  <c r="G23" i="1"/>
  <c r="D23" i="1"/>
  <c r="M22" i="1"/>
  <c r="J22" i="1"/>
  <c r="G22" i="1"/>
  <c r="D22" i="1"/>
  <c r="M21" i="1"/>
  <c r="J21" i="1"/>
  <c r="G21" i="1"/>
  <c r="D21" i="1"/>
  <c r="M20" i="1"/>
  <c r="J20" i="1"/>
  <c r="G20" i="1"/>
  <c r="D20" i="1"/>
  <c r="M19" i="1"/>
  <c r="J19" i="1"/>
  <c r="G19" i="1"/>
  <c r="D19" i="1"/>
  <c r="M18" i="1"/>
  <c r="J18" i="1"/>
  <c r="G18" i="1"/>
  <c r="D18" i="1"/>
  <c r="M17" i="1"/>
  <c r="J17" i="1"/>
  <c r="G17" i="1"/>
  <c r="D17" i="1"/>
  <c r="M16" i="1"/>
  <c r="J16" i="1"/>
  <c r="G16" i="1"/>
  <c r="D16" i="1"/>
  <c r="M15" i="1"/>
  <c r="J15" i="1"/>
  <c r="G15" i="1"/>
  <c r="D15" i="1"/>
  <c r="M14" i="1"/>
  <c r="J14" i="1"/>
  <c r="G14" i="1"/>
  <c r="D14" i="1"/>
  <c r="M13" i="1"/>
  <c r="J13" i="1"/>
  <c r="G13" i="1"/>
  <c r="D13" i="1"/>
  <c r="M12" i="1"/>
  <c r="J12" i="1"/>
  <c r="G12" i="1"/>
  <c r="D12" i="1"/>
  <c r="M11" i="1"/>
  <c r="J11" i="1"/>
  <c r="G11" i="1"/>
  <c r="D11" i="1"/>
  <c r="M10" i="1"/>
  <c r="J10" i="1"/>
  <c r="G10" i="1"/>
  <c r="D10" i="1"/>
  <c r="M9" i="1"/>
  <c r="J9" i="1"/>
  <c r="G9" i="1"/>
  <c r="D9" i="1"/>
  <c r="M8" i="1"/>
  <c r="J8" i="1"/>
  <c r="G8" i="1"/>
  <c r="D8" i="1"/>
  <c r="M7" i="1"/>
  <c r="J7" i="1"/>
  <c r="G7" i="1"/>
  <c r="D7" i="1"/>
  <c r="M6" i="1"/>
  <c r="J6" i="1"/>
  <c r="G6" i="1"/>
  <c r="D6" i="1"/>
  <c r="M5" i="1"/>
  <c r="J5" i="1"/>
  <c r="G5" i="1"/>
  <c r="D5" i="1"/>
  <c r="M4" i="1"/>
  <c r="J4" i="1"/>
  <c r="G4" i="1"/>
  <c r="D4" i="1"/>
</calcChain>
</file>

<file path=xl/sharedStrings.xml><?xml version="1.0" encoding="utf-8"?>
<sst xmlns="http://schemas.openxmlformats.org/spreadsheetml/2006/main" count="58" uniqueCount="53">
  <si>
    <t>Cd, Hg,  Ni, Pb</t>
  </si>
  <si>
    <t>TOC</t>
  </si>
  <si>
    <t>Total N</t>
  </si>
  <si>
    <t>Total P</t>
  </si>
  <si>
    <t>Country</t>
  </si>
  <si>
    <t xml:space="preserve"> Change</t>
  </si>
  <si>
    <t>Austria</t>
  </si>
  <si>
    <t>Belgium</t>
  </si>
  <si>
    <t>Bulgaria</t>
  </si>
  <si>
    <t>Croatia</t>
  </si>
  <si>
    <t>Cyprus</t>
  </si>
  <si>
    <t>Czechia</t>
  </si>
  <si>
    <t>Denmark</t>
  </si>
  <si>
    <t>Estonia</t>
  </si>
  <si>
    <t>Finland</t>
  </si>
  <si>
    <t>France</t>
  </si>
  <si>
    <t>Germany</t>
  </si>
  <si>
    <t>Greece</t>
  </si>
  <si>
    <t>Hungary</t>
  </si>
  <si>
    <t>Ireland</t>
  </si>
  <si>
    <t>Italy</t>
  </si>
  <si>
    <t>Latvia</t>
  </si>
  <si>
    <t>Lithuania</t>
  </si>
  <si>
    <t>Luxembourg</t>
  </si>
  <si>
    <t>Malta</t>
  </si>
  <si>
    <t>Netherlands</t>
  </si>
  <si>
    <t>Poland</t>
  </si>
  <si>
    <t>Portugal</t>
  </si>
  <si>
    <t>Romania</t>
  </si>
  <si>
    <t>Slovakia</t>
  </si>
  <si>
    <t>Slovenia</t>
  </si>
  <si>
    <t>Spain</t>
  </si>
  <si>
    <t>Sweden</t>
  </si>
  <si>
    <t>HR comparison is between 2014 and 2019</t>
  </si>
  <si>
    <t>Cd, Hg, Ni, Pb</t>
  </si>
  <si>
    <t>Due to lack in reporting the following gap filled has been made for 2019 emissions</t>
  </si>
  <si>
    <t>SK, LV , with 2016 emissions</t>
  </si>
  <si>
    <t>IT,NL,MT with 2018 emissions</t>
  </si>
  <si>
    <t>DE, EE, PT, LUwith 2017</t>
  </si>
  <si>
    <t>LT 2015</t>
  </si>
  <si>
    <t>Baseline: HR, MT 2017, CY 2018, LV 2011</t>
  </si>
  <si>
    <t>SK, LV with 2016 emissions</t>
  </si>
  <si>
    <t>EE, DE, LT, PT with 2017</t>
  </si>
  <si>
    <t>IT, MT, NL with 2018</t>
  </si>
  <si>
    <t>Baseline: CY 2017, MT 2011</t>
  </si>
  <si>
    <t>EE, DE, LT, PT 2017</t>
  </si>
  <si>
    <t>SK, LV 2016</t>
  </si>
  <si>
    <t>IT, LU,MT, NL 2018</t>
  </si>
  <si>
    <t>TOTAL P</t>
  </si>
  <si>
    <t>Baseline CY 2012, MT 2011</t>
  </si>
  <si>
    <t>EE, DE, PT 2017</t>
  </si>
  <si>
    <t>LV, Sk, 2016</t>
  </si>
  <si>
    <t>LT,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</si>
</sst>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53"/>
      <name val="Calibri"/>
      <family val="2"/>
    </font>
    <font>
      <sz val="11"/>
      <color theme="5"/>
      <name val="Calibri"/>
      <family val="2"/>
    </font>
    <font>
      <sz val="11"/>
      <name val="Calibri"/>
      <family val="2"/>
    </font>
    <font>
      <sz val="10"/>
      <color indexed="8"/>
      <name val="Calibri"/>
      <family val="2"/>
    </font>
    <font>
      <b/>
      <sz val="10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/>
    <xf numFmtId="0" fontId="1" fillId="0" borderId="8" xfId="0" applyFont="1" applyBorder="1"/>
    <xf numFmtId="0" fontId="1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11" fontId="1" fillId="0" borderId="9" xfId="0" applyNumberFormat="1" applyFont="1" applyBorder="1" applyAlignment="1">
      <alignment horizontal="center"/>
    </xf>
    <xf numFmtId="11" fontId="1" fillId="0" borderId="0" xfId="0" applyNumberFormat="1" applyFont="1" applyAlignment="1">
      <alignment horizontal="center"/>
    </xf>
    <xf numFmtId="11" fontId="3" fillId="0" borderId="0" xfId="0" applyNumberFormat="1" applyFont="1" applyAlignment="1">
      <alignment horizontal="center"/>
    </xf>
    <xf numFmtId="0" fontId="3" fillId="0" borderId="9" xfId="0" applyFont="1" applyBorder="1" applyAlignment="1">
      <alignment horizontal="center"/>
    </xf>
    <xf numFmtId="11" fontId="3" fillId="0" borderId="9" xfId="0" applyNumberFormat="1" applyFont="1" applyBorder="1" applyAlignment="1">
      <alignment horizontal="center"/>
    </xf>
    <xf numFmtId="11" fontId="4" fillId="0" borderId="9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11" fontId="4" fillId="0" borderId="0" xfId="0" applyNumberFormat="1" applyFont="1" applyAlignment="1">
      <alignment horizontal="center"/>
    </xf>
    <xf numFmtId="11" fontId="5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11" xfId="0" applyFont="1" applyBorder="1"/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164" fontId="1" fillId="0" borderId="14" xfId="0" applyNumberFormat="1" applyFont="1" applyBorder="1" applyAlignment="1">
      <alignment horizontal="center"/>
    </xf>
    <xf numFmtId="11" fontId="1" fillId="0" borderId="12" xfId="0" applyNumberFormat="1" applyFont="1" applyBorder="1" applyAlignment="1">
      <alignment horizontal="center"/>
    </xf>
    <xf numFmtId="11" fontId="1" fillId="0" borderId="13" xfId="0" applyNumberFormat="1" applyFont="1" applyBorder="1" applyAlignment="1">
      <alignment horizontal="center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7" fillId="0" borderId="0" xfId="0" applyFont="1"/>
    <xf numFmtId="11" fontId="6" fillId="0" borderId="0" xfId="0" applyNumberFormat="1" applyFont="1"/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5F10B9-DAD2-4F58-80A8-5B532C57AF7F}">
  <dimension ref="A1:O93"/>
  <sheetViews>
    <sheetView tabSelected="1" workbookViewId="0">
      <selection activeCell="O9" sqref="O9"/>
    </sheetView>
  </sheetViews>
  <sheetFormatPr defaultColWidth="9.1796875" defaultRowHeight="14.5" x14ac:dyDescent="0.35"/>
  <cols>
    <col min="1" max="1" width="15.7265625" style="1" customWidth="1"/>
    <col min="2" max="16384" width="9.1796875" style="1"/>
  </cols>
  <sheetData>
    <row r="1" spans="1:15" ht="15" thickBot="1" x14ac:dyDescent="0.4"/>
    <row r="2" spans="1:15" ht="15" thickBot="1" x14ac:dyDescent="0.4">
      <c r="B2" s="2" t="s">
        <v>0</v>
      </c>
      <c r="C2" s="3"/>
      <c r="D2" s="3"/>
      <c r="E2" s="2" t="s">
        <v>1</v>
      </c>
      <c r="F2" s="3"/>
      <c r="G2" s="4"/>
      <c r="H2" s="2" t="s">
        <v>2</v>
      </c>
      <c r="I2" s="3"/>
      <c r="J2" s="4"/>
      <c r="K2" s="2" t="s">
        <v>3</v>
      </c>
      <c r="L2" s="3"/>
      <c r="M2" s="4"/>
    </row>
    <row r="3" spans="1:15" ht="15" thickBot="1" x14ac:dyDescent="0.4">
      <c r="A3" s="5" t="s">
        <v>4</v>
      </c>
      <c r="B3" s="6">
        <v>2010</v>
      </c>
      <c r="C3" s="7">
        <v>2019</v>
      </c>
      <c r="D3" s="8" t="s">
        <v>5</v>
      </c>
      <c r="E3" s="6">
        <v>2010</v>
      </c>
      <c r="F3" s="7">
        <v>2019</v>
      </c>
      <c r="G3" s="8" t="s">
        <v>5</v>
      </c>
      <c r="H3" s="6">
        <v>2010</v>
      </c>
      <c r="I3" s="7">
        <v>2019</v>
      </c>
      <c r="J3" s="8" t="s">
        <v>5</v>
      </c>
      <c r="K3" s="6">
        <v>2010</v>
      </c>
      <c r="L3" s="7">
        <v>2019</v>
      </c>
      <c r="M3" s="8" t="s">
        <v>5</v>
      </c>
    </row>
    <row r="4" spans="1:15" x14ac:dyDescent="0.35">
      <c r="A4" s="9" t="s">
        <v>6</v>
      </c>
      <c r="B4" s="10">
        <v>7693.44</v>
      </c>
      <c r="C4" s="11">
        <v>5110.18</v>
      </c>
      <c r="D4" s="12">
        <f t="shared" ref="D4:D30" si="0">(C4-B4)/B4</f>
        <v>-0.33577437401214533</v>
      </c>
      <c r="E4" s="13">
        <v>15676600</v>
      </c>
      <c r="F4" s="14">
        <v>12140400</v>
      </c>
      <c r="G4" s="12">
        <f t="shared" ref="G4:G30" si="1">(F4-E4)/E4</f>
        <v>-0.22557187145171784</v>
      </c>
      <c r="H4" s="13">
        <v>4945300</v>
      </c>
      <c r="I4" s="14">
        <v>4981300</v>
      </c>
      <c r="J4" s="12">
        <f t="shared" ref="J4:J30" si="2">(I4-H4)/H4</f>
        <v>7.2796392534325519E-3</v>
      </c>
      <c r="K4" s="13">
        <v>392860</v>
      </c>
      <c r="L4" s="14">
        <v>306850</v>
      </c>
      <c r="M4" s="12">
        <f t="shared" ref="M4:M30" si="3">(L4-K4)/K4</f>
        <v>-0.21893295321488571</v>
      </c>
    </row>
    <row r="5" spans="1:15" x14ac:dyDescent="0.35">
      <c r="A5" s="9" t="s">
        <v>7</v>
      </c>
      <c r="B5" s="10">
        <v>9378.1899999999987</v>
      </c>
      <c r="C5" s="11">
        <v>5594.8499999999995</v>
      </c>
      <c r="D5" s="12">
        <f t="shared" si="0"/>
        <v>-0.40341899662941355</v>
      </c>
      <c r="E5" s="13">
        <v>10539300</v>
      </c>
      <c r="F5" s="14">
        <v>10074900</v>
      </c>
      <c r="G5" s="12">
        <f t="shared" si="1"/>
        <v>-4.4063647490820076E-2</v>
      </c>
      <c r="H5" s="13">
        <v>4596300</v>
      </c>
      <c r="I5" s="15">
        <v>3951200</v>
      </c>
      <c r="J5" s="12">
        <f t="shared" si="2"/>
        <v>-0.14035202227878946</v>
      </c>
      <c r="K5" s="13">
        <v>592520</v>
      </c>
      <c r="L5" s="14">
        <v>715250</v>
      </c>
      <c r="M5" s="12">
        <f t="shared" si="3"/>
        <v>0.20713224870046582</v>
      </c>
    </row>
    <row r="6" spans="1:15" x14ac:dyDescent="0.35">
      <c r="A6" s="9" t="s">
        <v>8</v>
      </c>
      <c r="B6" s="10">
        <v>24279.77</v>
      </c>
      <c r="C6" s="11">
        <v>8959</v>
      </c>
      <c r="D6" s="12">
        <f t="shared" si="0"/>
        <v>-0.63100968419387826</v>
      </c>
      <c r="E6" s="13">
        <v>8119900</v>
      </c>
      <c r="F6" s="14">
        <v>3882340</v>
      </c>
      <c r="G6" s="12">
        <f t="shared" si="1"/>
        <v>-0.52187342208647891</v>
      </c>
      <c r="H6" s="13">
        <v>5720300</v>
      </c>
      <c r="I6" s="14">
        <v>2322059</v>
      </c>
      <c r="J6" s="12">
        <f t="shared" si="2"/>
        <v>-0.59406691956715552</v>
      </c>
      <c r="K6" s="13">
        <v>1132560</v>
      </c>
      <c r="L6" s="14">
        <v>245571</v>
      </c>
      <c r="M6" s="12">
        <f t="shared" si="3"/>
        <v>-0.78317175248993431</v>
      </c>
    </row>
    <row r="7" spans="1:15" x14ac:dyDescent="0.35">
      <c r="A7" s="9" t="s">
        <v>9</v>
      </c>
      <c r="B7" s="16">
        <v>185.45</v>
      </c>
      <c r="C7" s="11">
        <v>598.23</v>
      </c>
      <c r="D7" s="12">
        <f t="shared" si="0"/>
        <v>2.2258290644378542</v>
      </c>
      <c r="E7" s="17">
        <v>978000</v>
      </c>
      <c r="F7" s="14">
        <v>980000</v>
      </c>
      <c r="G7" s="12">
        <f t="shared" si="1"/>
        <v>2.0449897750511249E-3</v>
      </c>
      <c r="H7" s="18">
        <v>1691000</v>
      </c>
      <c r="I7" s="14">
        <v>4486600</v>
      </c>
      <c r="J7" s="12">
        <f t="shared" si="2"/>
        <v>1.6532229450029567</v>
      </c>
      <c r="K7" s="17">
        <v>150300</v>
      </c>
      <c r="L7" s="14">
        <v>503500</v>
      </c>
      <c r="M7" s="12">
        <f t="shared" si="3"/>
        <v>2.3499667332002661</v>
      </c>
    </row>
    <row r="8" spans="1:15" x14ac:dyDescent="0.35">
      <c r="A8" s="9" t="s">
        <v>10</v>
      </c>
      <c r="B8" s="10">
        <v>1.9</v>
      </c>
      <c r="C8" s="11">
        <v>235.5</v>
      </c>
      <c r="D8" s="12">
        <f t="shared" si="0"/>
        <v>122.94736842105263</v>
      </c>
      <c r="E8" s="18">
        <v>65800</v>
      </c>
      <c r="F8" s="14">
        <v>52400</v>
      </c>
      <c r="G8" s="12">
        <f t="shared" si="1"/>
        <v>-0.20364741641337386</v>
      </c>
      <c r="H8" s="18">
        <v>804600</v>
      </c>
      <c r="I8" s="14">
        <v>774600</v>
      </c>
      <c r="J8" s="12">
        <f t="shared" si="2"/>
        <v>-3.7285607755406416E-2</v>
      </c>
      <c r="K8" s="18">
        <v>5350</v>
      </c>
      <c r="L8" s="14">
        <v>148580</v>
      </c>
      <c r="M8" s="12">
        <f t="shared" si="3"/>
        <v>26.771962616822432</v>
      </c>
    </row>
    <row r="9" spans="1:15" x14ac:dyDescent="0.35">
      <c r="A9" s="9" t="s">
        <v>11</v>
      </c>
      <c r="B9" s="10">
        <v>6939.91</v>
      </c>
      <c r="C9" s="11">
        <v>3609.2198099999996</v>
      </c>
      <c r="D9" s="12">
        <f t="shared" si="0"/>
        <v>-0.47993276425774978</v>
      </c>
      <c r="E9" s="13">
        <v>6201800</v>
      </c>
      <c r="F9" s="14">
        <v>5555899.9199999999</v>
      </c>
      <c r="G9" s="12">
        <f t="shared" si="1"/>
        <v>-0.104147195975362</v>
      </c>
      <c r="H9" s="13">
        <v>6250800</v>
      </c>
      <c r="I9" s="14">
        <v>3772000.74</v>
      </c>
      <c r="J9" s="12">
        <f t="shared" si="2"/>
        <v>-0.39655712228834705</v>
      </c>
      <c r="K9" s="13">
        <v>298340</v>
      </c>
      <c r="L9" s="14">
        <v>219470.8</v>
      </c>
      <c r="M9" s="12">
        <f t="shared" si="3"/>
        <v>-0.26436012603070325</v>
      </c>
    </row>
    <row r="10" spans="1:15" x14ac:dyDescent="0.35">
      <c r="A10" s="9" t="s">
        <v>12</v>
      </c>
      <c r="B10" s="10">
        <v>764.1</v>
      </c>
      <c r="C10" s="11">
        <v>610.29940000000011</v>
      </c>
      <c r="D10" s="12">
        <f t="shared" si="0"/>
        <v>-0.20128333987697933</v>
      </c>
      <c r="E10" s="13">
        <v>3600100</v>
      </c>
      <c r="F10" s="14">
        <v>4369670.7070230003</v>
      </c>
      <c r="G10" s="12">
        <f t="shared" si="1"/>
        <v>0.21376370295908456</v>
      </c>
      <c r="H10" s="13">
        <v>1428300</v>
      </c>
      <c r="I10" s="14">
        <v>1935735.8593270001</v>
      </c>
      <c r="J10" s="12">
        <f t="shared" si="2"/>
        <v>0.35527260332353156</v>
      </c>
      <c r="K10" s="13">
        <v>152500</v>
      </c>
      <c r="L10" s="14">
        <v>199529.283975</v>
      </c>
      <c r="M10" s="12">
        <f t="shared" si="3"/>
        <v>0.30838874737704919</v>
      </c>
    </row>
    <row r="11" spans="1:15" x14ac:dyDescent="0.35">
      <c r="A11" s="9" t="s">
        <v>13</v>
      </c>
      <c r="B11" s="10">
        <v>214</v>
      </c>
      <c r="C11" s="19">
        <v>247</v>
      </c>
      <c r="D11" s="12">
        <f t="shared" si="0"/>
        <v>0.1542056074766355</v>
      </c>
      <c r="E11" s="13">
        <v>1178600</v>
      </c>
      <c r="F11" s="20">
        <v>1829800</v>
      </c>
      <c r="G11" s="12">
        <f t="shared" si="1"/>
        <v>0.55251993891057183</v>
      </c>
      <c r="H11" s="13">
        <v>779300</v>
      </c>
      <c r="I11" s="20">
        <v>507500</v>
      </c>
      <c r="J11" s="12">
        <f t="shared" si="2"/>
        <v>-0.34877454125497243</v>
      </c>
      <c r="K11" s="13">
        <v>52600</v>
      </c>
      <c r="L11" s="20">
        <v>20800</v>
      </c>
      <c r="M11" s="12">
        <f t="shared" si="3"/>
        <v>-0.6045627376425855</v>
      </c>
    </row>
    <row r="12" spans="1:15" x14ac:dyDescent="0.35">
      <c r="A12" s="9" t="s">
        <v>14</v>
      </c>
      <c r="B12" s="10">
        <v>9666.31</v>
      </c>
      <c r="C12" s="11">
        <v>3929.41</v>
      </c>
      <c r="D12" s="12">
        <f t="shared" si="0"/>
        <v>-0.59349431168667255</v>
      </c>
      <c r="E12" s="13">
        <v>35911500</v>
      </c>
      <c r="F12" s="14">
        <v>13288100</v>
      </c>
      <c r="G12" s="12">
        <f t="shared" si="1"/>
        <v>-0.6299764699330298</v>
      </c>
      <c r="H12" s="13">
        <v>7672600</v>
      </c>
      <c r="I12" s="21">
        <v>7072100</v>
      </c>
      <c r="J12" s="12">
        <f t="shared" si="2"/>
        <v>-7.8265516252639264E-2</v>
      </c>
      <c r="K12" s="13">
        <v>160640</v>
      </c>
      <c r="L12" s="14">
        <v>244870</v>
      </c>
      <c r="M12" s="12">
        <f t="shared" si="3"/>
        <v>0.52434013944223112</v>
      </c>
    </row>
    <row r="13" spans="1:15" x14ac:dyDescent="0.35">
      <c r="A13" s="9" t="s">
        <v>15</v>
      </c>
      <c r="B13" s="10">
        <v>58705.229999999996</v>
      </c>
      <c r="C13" s="11">
        <v>10698.379990000001</v>
      </c>
      <c r="D13" s="12">
        <f t="shared" si="0"/>
        <v>-0.8177610412223919</v>
      </c>
      <c r="E13" s="13">
        <v>77349700</v>
      </c>
      <c r="F13" s="14">
        <v>7776200</v>
      </c>
      <c r="G13" s="12">
        <f t="shared" si="1"/>
        <v>-0.89946696625843414</v>
      </c>
      <c r="H13" s="13">
        <v>59006600</v>
      </c>
      <c r="I13" s="15">
        <v>36880200</v>
      </c>
      <c r="J13" s="12">
        <f t="shared" si="2"/>
        <v>-0.37498178169899637</v>
      </c>
      <c r="K13" s="13">
        <v>4028540</v>
      </c>
      <c r="L13" s="14">
        <v>3193560</v>
      </c>
      <c r="M13" s="12">
        <f t="shared" si="3"/>
        <v>-0.20726615597710338</v>
      </c>
      <c r="O13"/>
    </row>
    <row r="14" spans="1:15" x14ac:dyDescent="0.35">
      <c r="A14" s="9" t="s">
        <v>16</v>
      </c>
      <c r="B14" s="10">
        <v>41492.85</v>
      </c>
      <c r="C14" s="22">
        <v>30452.52</v>
      </c>
      <c r="D14" s="12">
        <f t="shared" si="0"/>
        <v>-0.26607789052812708</v>
      </c>
      <c r="E14" s="13">
        <v>68758900</v>
      </c>
      <c r="F14" s="15">
        <v>55609200</v>
      </c>
      <c r="G14" s="12">
        <f t="shared" si="1"/>
        <v>-0.19124360628224127</v>
      </c>
      <c r="H14" s="13">
        <v>46766500</v>
      </c>
      <c r="I14" s="15">
        <v>33278700</v>
      </c>
      <c r="J14" s="12">
        <f t="shared" si="2"/>
        <v>-0.28840730009729187</v>
      </c>
      <c r="K14" s="13">
        <v>1856310</v>
      </c>
      <c r="L14" s="15">
        <v>1258450</v>
      </c>
      <c r="M14" s="12">
        <f t="shared" si="3"/>
        <v>-0.32206905096670274</v>
      </c>
      <c r="O14"/>
    </row>
    <row r="15" spans="1:15" x14ac:dyDescent="0.35">
      <c r="A15" s="9" t="s">
        <v>17</v>
      </c>
      <c r="B15" s="10">
        <v>1202.4000000000001</v>
      </c>
      <c r="C15" s="11">
        <v>4048.76</v>
      </c>
      <c r="D15" s="12">
        <f t="shared" si="0"/>
        <v>2.3672322022621421</v>
      </c>
      <c r="E15" s="13">
        <v>7526600</v>
      </c>
      <c r="F15" s="14">
        <v>3359000</v>
      </c>
      <c r="G15" s="12">
        <f t="shared" si="1"/>
        <v>-0.55371615337602631</v>
      </c>
      <c r="H15" s="13">
        <v>3675400</v>
      </c>
      <c r="I15" s="14">
        <v>3873700</v>
      </c>
      <c r="J15" s="12">
        <f t="shared" si="2"/>
        <v>5.395331120422267E-2</v>
      </c>
      <c r="K15" s="13">
        <v>1093700</v>
      </c>
      <c r="L15" s="14">
        <v>1074700</v>
      </c>
      <c r="M15" s="12">
        <f t="shared" si="3"/>
        <v>-1.7372222730181953E-2</v>
      </c>
      <c r="O15"/>
    </row>
    <row r="16" spans="1:15" x14ac:dyDescent="0.35">
      <c r="A16" s="9" t="s">
        <v>18</v>
      </c>
      <c r="B16" s="10">
        <v>3335.34</v>
      </c>
      <c r="C16" s="11">
        <v>653.87</v>
      </c>
      <c r="D16" s="12">
        <f t="shared" si="0"/>
        <v>-0.8039570178752391</v>
      </c>
      <c r="E16" s="13">
        <v>6428400</v>
      </c>
      <c r="F16" s="14">
        <v>2863800</v>
      </c>
      <c r="G16" s="12">
        <f t="shared" si="1"/>
        <v>-0.55450812021653906</v>
      </c>
      <c r="H16" s="13">
        <v>5288900</v>
      </c>
      <c r="I16" s="14">
        <v>1565600</v>
      </c>
      <c r="J16" s="12">
        <f t="shared" si="2"/>
        <v>-0.70398381516005215</v>
      </c>
      <c r="K16" s="13">
        <v>592600</v>
      </c>
      <c r="L16" s="14">
        <v>142350</v>
      </c>
      <c r="M16" s="12">
        <f t="shared" si="3"/>
        <v>-0.75978737765777926</v>
      </c>
    </row>
    <row r="17" spans="1:15" x14ac:dyDescent="0.35">
      <c r="A17" s="9" t="s">
        <v>19</v>
      </c>
      <c r="B17" s="10">
        <v>4159.7299999999996</v>
      </c>
      <c r="C17" s="11">
        <v>2418.9009999999998</v>
      </c>
      <c r="D17" s="12">
        <f t="shared" si="0"/>
        <v>-0.41849567159406981</v>
      </c>
      <c r="E17" s="13">
        <v>7176700</v>
      </c>
      <c r="F17" s="14">
        <v>10081630.867000001</v>
      </c>
      <c r="G17" s="12">
        <f t="shared" si="1"/>
        <v>0.40477250923126235</v>
      </c>
      <c r="H17" s="13">
        <v>4646600</v>
      </c>
      <c r="I17" s="14">
        <v>6487132.7790000001</v>
      </c>
      <c r="J17" s="12">
        <f t="shared" si="2"/>
        <v>0.39610312465028197</v>
      </c>
      <c r="K17" s="13">
        <v>735340</v>
      </c>
      <c r="L17" s="14">
        <v>868831.103</v>
      </c>
      <c r="M17" s="12">
        <f t="shared" si="3"/>
        <v>0.18153657219789485</v>
      </c>
    </row>
    <row r="18" spans="1:15" x14ac:dyDescent="0.35">
      <c r="A18" s="9" t="s">
        <v>20</v>
      </c>
      <c r="B18" s="10">
        <v>108563.92</v>
      </c>
      <c r="C18" s="22">
        <v>81617.954599999997</v>
      </c>
      <c r="D18" s="12">
        <f t="shared" si="0"/>
        <v>-0.24820368866562667</v>
      </c>
      <c r="E18" s="13">
        <v>38254800</v>
      </c>
      <c r="F18" s="15">
        <v>29434282.199999999</v>
      </c>
      <c r="G18" s="12">
        <f t="shared" si="1"/>
        <v>-0.2305728379183789</v>
      </c>
      <c r="H18" s="13">
        <v>33021100</v>
      </c>
      <c r="I18" s="15">
        <v>24821661.899999999</v>
      </c>
      <c r="J18" s="12">
        <f t="shared" si="2"/>
        <v>-0.24830905390795588</v>
      </c>
      <c r="K18" s="13">
        <v>4474530</v>
      </c>
      <c r="L18" s="15">
        <v>2642982.7785999998</v>
      </c>
      <c r="M18" s="12">
        <f t="shared" si="3"/>
        <v>-0.40932728608367808</v>
      </c>
    </row>
    <row r="19" spans="1:15" x14ac:dyDescent="0.35">
      <c r="A19" s="9" t="s">
        <v>21</v>
      </c>
      <c r="B19" s="10">
        <v>432</v>
      </c>
      <c r="C19" s="19">
        <v>583.6</v>
      </c>
      <c r="D19" s="12">
        <f t="shared" si="0"/>
        <v>0.35092592592592597</v>
      </c>
      <c r="E19" s="18">
        <v>2060000</v>
      </c>
      <c r="F19" s="15">
        <v>1090000</v>
      </c>
      <c r="G19" s="12">
        <f t="shared" si="1"/>
        <v>-0.470873786407767</v>
      </c>
      <c r="H19" s="13">
        <v>1090000</v>
      </c>
      <c r="I19" s="15">
        <v>565000</v>
      </c>
      <c r="J19" s="12">
        <f t="shared" si="2"/>
        <v>-0.48165137614678899</v>
      </c>
      <c r="K19" s="13">
        <v>43600</v>
      </c>
      <c r="L19" s="15">
        <v>58000</v>
      </c>
      <c r="M19" s="12">
        <f t="shared" si="3"/>
        <v>0.33027522935779818</v>
      </c>
      <c r="N19"/>
      <c r="O19"/>
    </row>
    <row r="20" spans="1:15" x14ac:dyDescent="0.35">
      <c r="A20" s="9" t="s">
        <v>22</v>
      </c>
      <c r="B20" s="10">
        <v>970</v>
      </c>
      <c r="C20" s="19">
        <v>267.8</v>
      </c>
      <c r="D20" s="12">
        <f t="shared" si="0"/>
        <v>-0.7239175257731959</v>
      </c>
      <c r="E20" s="13">
        <v>394000</v>
      </c>
      <c r="F20" s="15">
        <v>53500</v>
      </c>
      <c r="G20" s="12">
        <f t="shared" si="1"/>
        <v>-0.8642131979695431</v>
      </c>
      <c r="H20" s="13">
        <v>993500</v>
      </c>
      <c r="I20" s="15">
        <v>161000</v>
      </c>
      <c r="J20" s="12">
        <f t="shared" si="2"/>
        <v>-0.83794665324609963</v>
      </c>
      <c r="K20" s="13">
        <v>31870</v>
      </c>
      <c r="L20" s="15">
        <v>38320</v>
      </c>
      <c r="M20" s="12">
        <f t="shared" si="3"/>
        <v>0.2023846877941638</v>
      </c>
      <c r="N20"/>
      <c r="O20"/>
    </row>
    <row r="21" spans="1:15" x14ac:dyDescent="0.35">
      <c r="A21" s="9" t="s">
        <v>23</v>
      </c>
      <c r="B21" s="10">
        <v>176.29</v>
      </c>
      <c r="C21" s="19">
        <v>98</v>
      </c>
      <c r="D21" s="12">
        <f t="shared" si="0"/>
        <v>-0.44409779340858807</v>
      </c>
      <c r="E21" s="13">
        <v>723000</v>
      </c>
      <c r="F21" s="14">
        <v>212000</v>
      </c>
      <c r="G21" s="12">
        <f t="shared" si="1"/>
        <v>-0.706777316735823</v>
      </c>
      <c r="H21" s="13">
        <v>387000</v>
      </c>
      <c r="I21" s="20">
        <v>173600</v>
      </c>
      <c r="J21" s="12">
        <f t="shared" si="2"/>
        <v>-0.55142118863049094</v>
      </c>
      <c r="K21" s="13">
        <v>31010</v>
      </c>
      <c r="L21" s="14">
        <v>11900</v>
      </c>
      <c r="M21" s="12">
        <f t="shared" si="3"/>
        <v>-0.61625282167042894</v>
      </c>
      <c r="O21"/>
    </row>
    <row r="22" spans="1:15" x14ac:dyDescent="0.35">
      <c r="A22" s="9" t="s">
        <v>24</v>
      </c>
      <c r="B22" s="10">
        <v>604.39</v>
      </c>
      <c r="C22" s="19">
        <v>31.9</v>
      </c>
      <c r="D22" s="12">
        <f t="shared" si="0"/>
        <v>-0.94721951058091636</v>
      </c>
      <c r="E22" s="18">
        <v>1036000</v>
      </c>
      <c r="F22" s="20">
        <v>1043700</v>
      </c>
      <c r="G22" s="12">
        <f t="shared" si="1"/>
        <v>7.4324324324324328E-3</v>
      </c>
      <c r="H22" s="18">
        <v>495000</v>
      </c>
      <c r="I22" s="20">
        <v>1300200</v>
      </c>
      <c r="J22" s="12">
        <f t="shared" si="2"/>
        <v>1.6266666666666667</v>
      </c>
      <c r="K22" s="18">
        <v>80500</v>
      </c>
      <c r="L22" s="20">
        <v>165300</v>
      </c>
      <c r="M22" s="12">
        <f t="shared" si="3"/>
        <v>1.0534161490683229</v>
      </c>
    </row>
    <row r="23" spans="1:15" x14ac:dyDescent="0.35">
      <c r="A23" s="9" t="s">
        <v>25</v>
      </c>
      <c r="B23" s="10">
        <v>10871.859999999999</v>
      </c>
      <c r="C23" s="22">
        <v>5063.67</v>
      </c>
      <c r="D23" s="12">
        <f t="shared" si="0"/>
        <v>-0.53424069110529382</v>
      </c>
      <c r="E23" s="13">
        <v>21031100</v>
      </c>
      <c r="F23" s="20">
        <v>11574000</v>
      </c>
      <c r="G23" s="12">
        <f t="shared" si="1"/>
        <v>-0.44967215219365608</v>
      </c>
      <c r="H23" s="13">
        <v>12266900</v>
      </c>
      <c r="I23" s="15">
        <v>7049100</v>
      </c>
      <c r="J23" s="12">
        <f t="shared" si="2"/>
        <v>-0.42535603942316313</v>
      </c>
      <c r="K23" s="13">
        <v>1456960</v>
      </c>
      <c r="L23" s="20">
        <v>754070</v>
      </c>
      <c r="M23" s="12">
        <f t="shared" si="3"/>
        <v>-0.48243603118822753</v>
      </c>
    </row>
    <row r="24" spans="1:15" x14ac:dyDescent="0.35">
      <c r="A24" s="9" t="s">
        <v>26</v>
      </c>
      <c r="B24" s="10">
        <v>64687.020000000004</v>
      </c>
      <c r="C24" s="11">
        <v>30389.230000000003</v>
      </c>
      <c r="D24" s="12">
        <f t="shared" si="0"/>
        <v>-0.53021131596416093</v>
      </c>
      <c r="E24" s="13">
        <v>18507600</v>
      </c>
      <c r="F24" s="14">
        <v>16081500</v>
      </c>
      <c r="G24" s="12">
        <f t="shared" si="1"/>
        <v>-0.1310866887116644</v>
      </c>
      <c r="H24" s="13">
        <v>22140900</v>
      </c>
      <c r="I24" s="14">
        <v>12600800</v>
      </c>
      <c r="J24" s="12">
        <f t="shared" si="2"/>
        <v>-0.43088131015451042</v>
      </c>
      <c r="K24" s="13">
        <v>663240</v>
      </c>
      <c r="L24" s="14">
        <v>449840</v>
      </c>
      <c r="M24" s="12">
        <f t="shared" si="3"/>
        <v>-0.32175381460708041</v>
      </c>
    </row>
    <row r="25" spans="1:15" x14ac:dyDescent="0.35">
      <c r="A25" s="9" t="s">
        <v>27</v>
      </c>
      <c r="B25" s="10">
        <v>19921.03</v>
      </c>
      <c r="C25" s="22">
        <v>16753.57</v>
      </c>
      <c r="D25" s="12">
        <f t="shared" si="0"/>
        <v>-0.15900081471690969</v>
      </c>
      <c r="E25" s="13">
        <v>24580900</v>
      </c>
      <c r="F25" s="15">
        <v>15239100</v>
      </c>
      <c r="G25" s="12">
        <f t="shared" si="1"/>
        <v>-0.38004304154851937</v>
      </c>
      <c r="H25" s="13">
        <v>10275800</v>
      </c>
      <c r="I25" s="15">
        <v>13179900</v>
      </c>
      <c r="J25" s="12">
        <f t="shared" si="2"/>
        <v>0.28261546546254307</v>
      </c>
      <c r="K25" s="13">
        <v>1151420</v>
      </c>
      <c r="L25" s="15">
        <v>1022350</v>
      </c>
      <c r="M25" s="12">
        <f t="shared" si="3"/>
        <v>-0.11209636796303694</v>
      </c>
    </row>
    <row r="26" spans="1:15" x14ac:dyDescent="0.35">
      <c r="A26" s="9" t="s">
        <v>28</v>
      </c>
      <c r="B26" s="10">
        <v>17557.080000000002</v>
      </c>
      <c r="C26" s="11">
        <v>4824.3900000000003</v>
      </c>
      <c r="D26" s="12">
        <f t="shared" si="0"/>
        <v>-0.7252168356013643</v>
      </c>
      <c r="E26" s="13">
        <v>17082900</v>
      </c>
      <c r="F26" s="14">
        <v>14507000</v>
      </c>
      <c r="G26" s="12">
        <f t="shared" si="1"/>
        <v>-0.15078821511570051</v>
      </c>
      <c r="H26" s="13">
        <v>9453600</v>
      </c>
      <c r="I26" s="14">
        <v>7083800</v>
      </c>
      <c r="J26" s="12">
        <f t="shared" si="2"/>
        <v>-0.2506769907760007</v>
      </c>
      <c r="K26" s="13">
        <v>916770</v>
      </c>
      <c r="L26" s="14">
        <v>607620</v>
      </c>
      <c r="M26" s="12">
        <f t="shared" si="3"/>
        <v>-0.33721653195457968</v>
      </c>
    </row>
    <row r="27" spans="1:15" x14ac:dyDescent="0.35">
      <c r="A27" s="9" t="s">
        <v>29</v>
      </c>
      <c r="B27" s="10">
        <v>645.41999999999996</v>
      </c>
      <c r="C27" s="22">
        <v>403.6</v>
      </c>
      <c r="D27" s="12">
        <f t="shared" si="0"/>
        <v>-0.37467075702643232</v>
      </c>
      <c r="E27" s="13">
        <v>5143000</v>
      </c>
      <c r="F27" s="15">
        <v>3275700</v>
      </c>
      <c r="G27" s="12">
        <f t="shared" si="1"/>
        <v>-0.36307602566595371</v>
      </c>
      <c r="H27" s="13">
        <v>3230400</v>
      </c>
      <c r="I27" s="15">
        <v>1846200</v>
      </c>
      <c r="J27" s="12">
        <f t="shared" si="2"/>
        <v>-0.42849182763744426</v>
      </c>
      <c r="K27" s="13">
        <v>228850</v>
      </c>
      <c r="L27" s="15">
        <v>109940</v>
      </c>
      <c r="M27" s="12">
        <f t="shared" si="3"/>
        <v>-0.51959798994974871</v>
      </c>
    </row>
    <row r="28" spans="1:15" x14ac:dyDescent="0.35">
      <c r="A28" s="9" t="s">
        <v>30</v>
      </c>
      <c r="B28" s="10">
        <v>239.20000000000002</v>
      </c>
      <c r="C28" s="11">
        <v>385.43</v>
      </c>
      <c r="D28" s="12">
        <f t="shared" si="0"/>
        <v>0.61132943143812701</v>
      </c>
      <c r="E28" s="13">
        <v>1135100</v>
      </c>
      <c r="F28" s="14">
        <v>1069138</v>
      </c>
      <c r="G28" s="12">
        <f t="shared" si="1"/>
        <v>-5.8111179631750505E-2</v>
      </c>
      <c r="H28" s="13">
        <v>1037400</v>
      </c>
      <c r="I28" s="14">
        <v>556208</v>
      </c>
      <c r="J28" s="12">
        <f t="shared" si="2"/>
        <v>-0.4638442259494891</v>
      </c>
      <c r="K28" s="13">
        <v>163900</v>
      </c>
      <c r="L28" s="14">
        <v>133587</v>
      </c>
      <c r="M28" s="12">
        <f t="shared" si="3"/>
        <v>-0.18494813910921293</v>
      </c>
    </row>
    <row r="29" spans="1:15" x14ac:dyDescent="0.35">
      <c r="A29" s="9" t="s">
        <v>31</v>
      </c>
      <c r="B29" s="10">
        <v>30096.53</v>
      </c>
      <c r="C29" s="11">
        <v>30894.01</v>
      </c>
      <c r="D29" s="12">
        <f t="shared" si="0"/>
        <v>2.6497406843911893E-2</v>
      </c>
      <c r="E29" s="13">
        <v>29315500</v>
      </c>
      <c r="F29" s="14">
        <v>78919700</v>
      </c>
      <c r="G29" s="12">
        <f t="shared" si="1"/>
        <v>1.6920809810509798</v>
      </c>
      <c r="H29" s="13">
        <v>39907900</v>
      </c>
      <c r="I29" s="14">
        <v>59803900</v>
      </c>
      <c r="J29" s="12">
        <f t="shared" si="2"/>
        <v>0.49854790655484255</v>
      </c>
      <c r="K29" s="13">
        <v>4153090</v>
      </c>
      <c r="L29" s="14">
        <v>5039040</v>
      </c>
      <c r="M29" s="12">
        <f t="shared" si="3"/>
        <v>0.21332309196285176</v>
      </c>
    </row>
    <row r="30" spans="1:15" ht="15" thickBot="1" x14ac:dyDescent="0.4">
      <c r="A30" s="23" t="s">
        <v>32</v>
      </c>
      <c r="B30" s="24">
        <v>8611.4600000000009</v>
      </c>
      <c r="C30" s="25">
        <v>6870.2300000000005</v>
      </c>
      <c r="D30" s="26">
        <f t="shared" si="0"/>
        <v>-0.2021991625113512</v>
      </c>
      <c r="E30" s="27">
        <v>61129900</v>
      </c>
      <c r="F30" s="28">
        <v>57612800</v>
      </c>
      <c r="G30" s="26">
        <f t="shared" si="1"/>
        <v>-5.7534856101514972E-2</v>
      </c>
      <c r="H30" s="27">
        <v>9240100</v>
      </c>
      <c r="I30" s="28">
        <v>9235800</v>
      </c>
      <c r="J30" s="26">
        <f t="shared" si="2"/>
        <v>-4.6536292897263019E-4</v>
      </c>
      <c r="K30" s="27">
        <v>312700</v>
      </c>
      <c r="L30" s="28">
        <v>300730</v>
      </c>
      <c r="M30" s="26">
        <f t="shared" si="3"/>
        <v>-3.827950111928366E-2</v>
      </c>
    </row>
    <row r="32" spans="1:15" x14ac:dyDescent="0.35">
      <c r="A32" s="29" t="s">
        <v>33</v>
      </c>
      <c r="B32" s="29"/>
      <c r="C32" s="29"/>
      <c r="D32" s="29"/>
    </row>
    <row r="34" spans="1:9" s="32" customFormat="1" x14ac:dyDescent="0.35">
      <c r="A34" s="30" t="s">
        <v>34</v>
      </c>
      <c r="B34" s="31"/>
      <c r="C34" s="31"/>
      <c r="D34" s="31"/>
      <c r="F34"/>
    </row>
    <row r="35" spans="1:9" s="32" customFormat="1" x14ac:dyDescent="0.35">
      <c r="A35" s="33" t="s">
        <v>35</v>
      </c>
      <c r="B35" s="33"/>
      <c r="C35" s="33"/>
      <c r="D35" s="33"/>
      <c r="F35"/>
    </row>
    <row r="36" spans="1:9" s="32" customFormat="1" x14ac:dyDescent="0.35">
      <c r="A36" s="31" t="s">
        <v>36</v>
      </c>
      <c r="B36" s="31"/>
      <c r="C36" s="31"/>
      <c r="D36" s="31"/>
      <c r="F36"/>
      <c r="G36"/>
      <c r="H36"/>
    </row>
    <row r="37" spans="1:9" s="32" customFormat="1" x14ac:dyDescent="0.35">
      <c r="A37" s="31" t="s">
        <v>37</v>
      </c>
      <c r="B37" s="31"/>
      <c r="C37" s="31"/>
      <c r="D37" s="31"/>
      <c r="F37"/>
      <c r="H37"/>
      <c r="I37" s="1"/>
    </row>
    <row r="38" spans="1:9" s="32" customFormat="1" x14ac:dyDescent="0.35">
      <c r="A38" s="31" t="s">
        <v>38</v>
      </c>
      <c r="B38" s="31"/>
      <c r="C38" s="31"/>
      <c r="D38" s="31"/>
      <c r="I38" s="1"/>
    </row>
    <row r="39" spans="1:9" s="32" customFormat="1" ht="15" customHeight="1" x14ac:dyDescent="0.35">
      <c r="A39" s="34" t="s">
        <v>39</v>
      </c>
      <c r="B39" s="34"/>
      <c r="C39" s="34"/>
      <c r="D39" s="34"/>
      <c r="I39" s="1"/>
    </row>
    <row r="40" spans="1:9" s="32" customFormat="1" ht="13" x14ac:dyDescent="0.3"/>
    <row r="41" spans="1:9" s="32" customFormat="1" ht="13" x14ac:dyDescent="0.3">
      <c r="A41" s="35" t="s">
        <v>1</v>
      </c>
    </row>
    <row r="42" spans="1:9" s="32" customFormat="1" x14ac:dyDescent="0.35">
      <c r="A42" s="32" t="s">
        <v>40</v>
      </c>
      <c r="E42"/>
    </row>
    <row r="43" spans="1:9" s="32" customFormat="1" x14ac:dyDescent="0.35">
      <c r="A43" s="32" t="s">
        <v>41</v>
      </c>
      <c r="B43" s="36">
        <f>+F27+F20</f>
        <v>3329200</v>
      </c>
      <c r="E43"/>
    </row>
    <row r="44" spans="1:9" s="32" customFormat="1" x14ac:dyDescent="0.35">
      <c r="A44" s="32" t="s">
        <v>42</v>
      </c>
      <c r="B44" s="36">
        <f>+F11+F14+F20+F25</f>
        <v>72731600</v>
      </c>
      <c r="E44"/>
    </row>
    <row r="45" spans="1:9" s="32" customFormat="1" x14ac:dyDescent="0.35">
      <c r="A45" s="32" t="s">
        <v>43</v>
      </c>
      <c r="B45" s="36">
        <f>+F18+F22+F23</f>
        <v>42051982.200000003</v>
      </c>
      <c r="E45"/>
    </row>
    <row r="46" spans="1:9" s="32" customFormat="1" ht="13" x14ac:dyDescent="0.3"/>
    <row r="47" spans="1:9" s="32" customFormat="1" ht="13" x14ac:dyDescent="0.3">
      <c r="A47" s="35" t="s">
        <v>2</v>
      </c>
    </row>
    <row r="48" spans="1:9" s="32" customFormat="1" ht="13" x14ac:dyDescent="0.3">
      <c r="A48" s="32" t="s">
        <v>44</v>
      </c>
    </row>
    <row r="49" spans="1:8" s="32" customFormat="1" x14ac:dyDescent="0.35">
      <c r="A49" s="32" t="s">
        <v>45</v>
      </c>
      <c r="C49"/>
      <c r="H49"/>
    </row>
    <row r="50" spans="1:8" s="32" customFormat="1" x14ac:dyDescent="0.35">
      <c r="A50" s="32" t="s">
        <v>46</v>
      </c>
      <c r="C50"/>
      <c r="E50"/>
      <c r="H50"/>
    </row>
    <row r="51" spans="1:8" s="32" customFormat="1" x14ac:dyDescent="0.35">
      <c r="A51" s="32" t="s">
        <v>47</v>
      </c>
      <c r="C51"/>
      <c r="D51"/>
      <c r="E51"/>
      <c r="H51"/>
    </row>
    <row r="52" spans="1:8" s="32" customFormat="1" x14ac:dyDescent="0.35">
      <c r="C52"/>
      <c r="D52"/>
      <c r="E52"/>
    </row>
    <row r="53" spans="1:8" s="32" customFormat="1" x14ac:dyDescent="0.35">
      <c r="A53" s="35" t="s">
        <v>48</v>
      </c>
      <c r="E53"/>
    </row>
    <row r="54" spans="1:8" s="32" customFormat="1" ht="13" x14ac:dyDescent="0.3">
      <c r="A54" s="32" t="s">
        <v>49</v>
      </c>
    </row>
    <row r="55" spans="1:8" s="32" customFormat="1" ht="13" x14ac:dyDescent="0.3">
      <c r="A55" s="32" t="s">
        <v>50</v>
      </c>
    </row>
    <row r="56" spans="1:8" s="32" customFormat="1" ht="13" x14ac:dyDescent="0.3">
      <c r="A56" s="32" t="s">
        <v>51</v>
      </c>
    </row>
    <row r="57" spans="1:8" s="32" customFormat="1" ht="13" x14ac:dyDescent="0.3">
      <c r="A57" s="32" t="s">
        <v>52</v>
      </c>
    </row>
    <row r="58" spans="1:8" s="32" customFormat="1" ht="13" x14ac:dyDescent="0.3"/>
    <row r="59" spans="1:8" s="32" customFormat="1" ht="13" x14ac:dyDescent="0.3"/>
    <row r="60" spans="1:8" s="32" customFormat="1" ht="13" x14ac:dyDescent="0.3"/>
    <row r="61" spans="1:8" s="32" customFormat="1" ht="13" x14ac:dyDescent="0.3"/>
    <row r="62" spans="1:8" s="32" customFormat="1" ht="13" x14ac:dyDescent="0.3"/>
    <row r="63" spans="1:8" s="32" customFormat="1" ht="13" x14ac:dyDescent="0.3"/>
    <row r="64" spans="1:8" s="32" customFormat="1" ht="13" x14ac:dyDescent="0.3">
      <c r="A64" s="35"/>
    </row>
    <row r="65" spans="1:1" s="32" customFormat="1" ht="13" x14ac:dyDescent="0.3"/>
    <row r="66" spans="1:1" s="32" customFormat="1" ht="13" x14ac:dyDescent="0.3"/>
    <row r="67" spans="1:1" s="32" customFormat="1" ht="13" x14ac:dyDescent="0.3"/>
    <row r="68" spans="1:1" s="32" customFormat="1" ht="13" x14ac:dyDescent="0.3"/>
    <row r="69" spans="1:1" s="32" customFormat="1" ht="13" x14ac:dyDescent="0.3"/>
    <row r="70" spans="1:1" s="32" customFormat="1" ht="13" x14ac:dyDescent="0.3"/>
    <row r="71" spans="1:1" s="32" customFormat="1" ht="13" x14ac:dyDescent="0.3">
      <c r="A71" s="35"/>
    </row>
    <row r="72" spans="1:1" s="32" customFormat="1" ht="13" x14ac:dyDescent="0.3"/>
    <row r="73" spans="1:1" s="32" customFormat="1" ht="13" x14ac:dyDescent="0.3"/>
    <row r="74" spans="1:1" s="32" customFormat="1" ht="13" x14ac:dyDescent="0.3"/>
    <row r="75" spans="1:1" s="32" customFormat="1" ht="13" x14ac:dyDescent="0.3"/>
    <row r="76" spans="1:1" s="32" customFormat="1" ht="13" x14ac:dyDescent="0.3"/>
    <row r="77" spans="1:1" s="32" customFormat="1" ht="13" x14ac:dyDescent="0.3"/>
    <row r="78" spans="1:1" s="32" customFormat="1" ht="13" x14ac:dyDescent="0.3"/>
    <row r="79" spans="1:1" s="32" customFormat="1" ht="13" x14ac:dyDescent="0.3"/>
    <row r="80" spans="1:1" s="32" customFormat="1" ht="13" x14ac:dyDescent="0.3"/>
    <row r="81" s="32" customFormat="1" ht="13" x14ac:dyDescent="0.3"/>
    <row r="82" s="32" customFormat="1" ht="13" x14ac:dyDescent="0.3"/>
    <row r="83" s="32" customFormat="1" ht="13" x14ac:dyDescent="0.3"/>
    <row r="84" s="32" customFormat="1" ht="13" x14ac:dyDescent="0.3"/>
    <row r="85" s="32" customFormat="1" ht="13" x14ac:dyDescent="0.3"/>
    <row r="86" s="32" customFormat="1" ht="13" x14ac:dyDescent="0.3"/>
    <row r="87" s="32" customFormat="1" ht="13" x14ac:dyDescent="0.3"/>
    <row r="88" s="32" customFormat="1" ht="13" x14ac:dyDescent="0.3"/>
    <row r="89" s="32" customFormat="1" ht="13" x14ac:dyDescent="0.3"/>
    <row r="90" s="32" customFormat="1" ht="13" x14ac:dyDescent="0.3"/>
    <row r="91" s="32" customFormat="1" ht="13" x14ac:dyDescent="0.3"/>
    <row r="92" s="32" customFormat="1" ht="13" x14ac:dyDescent="0.3"/>
    <row r="93" s="32" customFormat="1" ht="13" x14ac:dyDescent="0.3"/>
  </sheetData>
  <mergeCells count="6">
    <mergeCell ref="B2:D2"/>
    <mergeCell ref="E2:G2"/>
    <mergeCell ref="H2:J2"/>
    <mergeCell ref="K2:M2"/>
    <mergeCell ref="A32:D32"/>
    <mergeCell ref="A35:D35"/>
  </mergeCells>
  <conditionalFormatting sqref="D4:D30">
    <cfRule type="cellIs" dxfId="3" priority="4" operator="greaterThan">
      <formula>0</formula>
    </cfRule>
  </conditionalFormatting>
  <conditionalFormatting sqref="G4:G30">
    <cfRule type="cellIs" dxfId="2" priority="3" operator="greaterThan">
      <formula>0</formula>
    </cfRule>
  </conditionalFormatting>
  <conditionalFormatting sqref="J4:J30">
    <cfRule type="cellIs" dxfId="1" priority="2" operator="greaterThan">
      <formula>0</formula>
    </cfRule>
  </conditionalFormatting>
  <conditionalFormatting sqref="M4:M30">
    <cfRule type="cellIs" dxfId="0" priority="1" operator="greaterThan">
      <formula>0</formula>
    </cfRule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8C76E9B9966A546A0CAE7D59F44E294" ma:contentTypeVersion="13" ma:contentTypeDescription="Create a new document." ma:contentTypeScope="" ma:versionID="9a4ca82a9ce737849ddbd22487daf43c">
  <xsd:schema xmlns:xsd="http://www.w3.org/2001/XMLSchema" xmlns:xs="http://www.w3.org/2001/XMLSchema" xmlns:p="http://schemas.microsoft.com/office/2006/metadata/properties" xmlns:ns3="cac7ca87-f517-49f5-a0b5-556feb26bfe9" xmlns:ns4="2b95e7d8-c089-4375-a0e1-e41781b59828" targetNamespace="http://schemas.microsoft.com/office/2006/metadata/properties" ma:root="true" ma:fieldsID="514e70ae628f378c1793b1cd27ab529b" ns3:_="" ns4:_="">
    <xsd:import namespace="cac7ca87-f517-49f5-a0b5-556feb26bfe9"/>
    <xsd:import namespace="2b95e7d8-c089-4375-a0e1-e41781b5982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c7ca87-f517-49f5-a0b5-556feb26bfe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95e7d8-c089-4375-a0e1-e41781b5982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69F0AF5-0C84-49B3-97A0-0A81383136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ac7ca87-f517-49f5-a0b5-556feb26bfe9"/>
    <ds:schemaRef ds:uri="2b95e7d8-c089-4375-a0e1-e41781b5982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35F3326-91CE-4F7F-AEC4-4DAB1A1B9A9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E70DA7-B498-4AA1-9847-057171041CD5}">
  <ds:schemaRefs>
    <ds:schemaRef ds:uri="http://purl.org/dc/terms/"/>
    <ds:schemaRef ds:uri="2b95e7d8-c089-4375-a0e1-e41781b59828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www.w3.org/XML/1998/namespace"/>
    <ds:schemaRef ds:uri="http://purl.org/dc/elements/1.1/"/>
    <ds:schemaRef ds:uri="cac7ca87-f517-49f5-a0b5-556feb26bfe9"/>
    <ds:schemaRef ds:uri="http://schemas.microsoft.com/office/infopath/2007/PartnerControl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IND0003 - Fig.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Iversen</dc:creator>
  <cp:lastModifiedBy>Carsten Iversen</cp:lastModifiedBy>
  <dcterms:created xsi:type="dcterms:W3CDTF">2021-05-17T20:18:17Z</dcterms:created>
  <dcterms:modified xsi:type="dcterms:W3CDTF">2021-05-17T20:19:00Z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0x01010098C76E9B9966A546A0CAE7D59F44E294</vt:lpwstr>
  </property>
</Properties>
</file>