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Table 1 Share RE in GI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G">#N/A</definedName>
    <definedName name="a">#REF!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  <definedName name="aaaaaaaaaa">#REF!</definedName>
    <definedName name="aaaaaaaaaaaaaa">'[12]New Cronos Data'!$A$158:$IV$202</definedName>
  </definedNames>
  <calcPr calcId="145621" fullCalcOnLoad="1"/>
</workbook>
</file>

<file path=xl/calcChain.xml><?xml version="1.0" encoding="utf-8"?>
<calcChain xmlns="http://schemas.openxmlformats.org/spreadsheetml/2006/main">
  <c r="X95" i="1" l="1"/>
  <c r="W94" i="1"/>
  <c r="X93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V85" i="1"/>
  <c r="V84" i="1"/>
  <c r="V83" i="1"/>
  <c r="V82" i="1"/>
  <c r="V81" i="1"/>
  <c r="V80" i="1"/>
  <c r="W79" i="1"/>
  <c r="W78" i="1"/>
  <c r="W77" i="1"/>
  <c r="W76" i="1"/>
  <c r="W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C50" i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J38" i="1"/>
  <c r="M38" i="1" s="1"/>
  <c r="I38" i="1"/>
  <c r="H38" i="1"/>
  <c r="G38" i="1"/>
  <c r="F38" i="1"/>
  <c r="E38" i="1"/>
  <c r="D38" i="1"/>
  <c r="C38" i="1"/>
  <c r="J37" i="1"/>
  <c r="M37" i="1" s="1"/>
  <c r="I37" i="1"/>
  <c r="H37" i="1"/>
  <c r="G37" i="1"/>
  <c r="F37" i="1"/>
  <c r="E37" i="1"/>
  <c r="D37" i="1"/>
  <c r="C37" i="1"/>
  <c r="G36" i="1"/>
  <c r="F36" i="1"/>
  <c r="E36" i="1"/>
  <c r="D36" i="1"/>
  <c r="C36" i="1"/>
  <c r="J35" i="1"/>
  <c r="M35" i="1" s="1"/>
  <c r="I35" i="1"/>
  <c r="H35" i="1"/>
  <c r="G35" i="1"/>
  <c r="F35" i="1"/>
  <c r="E35" i="1"/>
  <c r="D35" i="1"/>
  <c r="C35" i="1"/>
  <c r="J34" i="1"/>
  <c r="M34" i="1" s="1"/>
  <c r="I34" i="1"/>
  <c r="H34" i="1"/>
  <c r="G34" i="1"/>
  <c r="F34" i="1"/>
  <c r="E34" i="1"/>
  <c r="D34" i="1"/>
  <c r="C34" i="1"/>
  <c r="J33" i="1"/>
  <c r="M33" i="1" s="1"/>
  <c r="I33" i="1"/>
  <c r="H33" i="1"/>
  <c r="G33" i="1"/>
  <c r="F33" i="1"/>
  <c r="E33" i="1"/>
  <c r="D33" i="1"/>
  <c r="C33" i="1"/>
  <c r="J32" i="1"/>
  <c r="I32" i="1"/>
  <c r="H32" i="1"/>
  <c r="G32" i="1"/>
  <c r="F32" i="1"/>
  <c r="M32" i="1" s="1"/>
  <c r="E32" i="1"/>
  <c r="D32" i="1"/>
  <c r="C32" i="1"/>
  <c r="J31" i="1"/>
  <c r="M31" i="1" s="1"/>
  <c r="I31" i="1"/>
  <c r="H31" i="1"/>
  <c r="G31" i="1"/>
  <c r="F31" i="1"/>
  <c r="E31" i="1"/>
  <c r="D31" i="1"/>
  <c r="C31" i="1"/>
  <c r="J30" i="1"/>
  <c r="I30" i="1"/>
  <c r="H30" i="1"/>
  <c r="G30" i="1"/>
  <c r="F30" i="1"/>
  <c r="M30" i="1" s="1"/>
  <c r="E30" i="1"/>
  <c r="D30" i="1"/>
  <c r="C30" i="1"/>
  <c r="J29" i="1"/>
  <c r="I29" i="1"/>
  <c r="H29" i="1"/>
  <c r="G29" i="1"/>
  <c r="F29" i="1"/>
  <c r="E29" i="1"/>
  <c r="D29" i="1"/>
  <c r="C29" i="1"/>
  <c r="M28" i="1"/>
  <c r="J28" i="1"/>
  <c r="I28" i="1"/>
  <c r="H28" i="1"/>
  <c r="G28" i="1"/>
  <c r="F28" i="1"/>
  <c r="E28" i="1"/>
  <c r="D28" i="1"/>
  <c r="C28" i="1"/>
  <c r="J27" i="1"/>
  <c r="M27" i="1" s="1"/>
  <c r="I27" i="1"/>
  <c r="H27" i="1"/>
  <c r="G27" i="1"/>
  <c r="F27" i="1"/>
  <c r="E27" i="1"/>
  <c r="D27" i="1"/>
  <c r="C27" i="1"/>
  <c r="M26" i="1"/>
  <c r="J26" i="1"/>
  <c r="I26" i="1"/>
  <c r="H26" i="1"/>
  <c r="G26" i="1"/>
  <c r="F26" i="1"/>
  <c r="E26" i="1"/>
  <c r="D26" i="1"/>
  <c r="C26" i="1"/>
  <c r="J25" i="1"/>
  <c r="M25" i="1" s="1"/>
  <c r="I25" i="1"/>
  <c r="H25" i="1"/>
  <c r="G25" i="1"/>
  <c r="F25" i="1"/>
  <c r="E25" i="1"/>
  <c r="D25" i="1"/>
  <c r="C25" i="1"/>
  <c r="M24" i="1"/>
  <c r="J24" i="1"/>
  <c r="I24" i="1"/>
  <c r="H24" i="1"/>
  <c r="G24" i="1"/>
  <c r="F24" i="1"/>
  <c r="E24" i="1"/>
  <c r="D24" i="1"/>
  <c r="C24" i="1"/>
  <c r="J23" i="1"/>
  <c r="M23" i="1" s="1"/>
  <c r="I23" i="1"/>
  <c r="H23" i="1"/>
  <c r="G23" i="1"/>
  <c r="F23" i="1"/>
  <c r="E23" i="1"/>
  <c r="D23" i="1"/>
  <c r="C23" i="1"/>
  <c r="M22" i="1"/>
  <c r="J22" i="1"/>
  <c r="I22" i="1"/>
  <c r="H22" i="1"/>
  <c r="G22" i="1"/>
  <c r="F22" i="1"/>
  <c r="E22" i="1"/>
  <c r="D22" i="1"/>
  <c r="C22" i="1"/>
  <c r="J21" i="1"/>
  <c r="M21" i="1" s="1"/>
  <c r="I21" i="1"/>
  <c r="H21" i="1"/>
  <c r="G21" i="1"/>
  <c r="F21" i="1"/>
  <c r="E21" i="1"/>
  <c r="D21" i="1"/>
  <c r="C21" i="1"/>
  <c r="M20" i="1"/>
  <c r="J20" i="1"/>
  <c r="I20" i="1"/>
  <c r="H20" i="1"/>
  <c r="G20" i="1"/>
  <c r="F20" i="1"/>
  <c r="E20" i="1"/>
  <c r="D20" i="1"/>
  <c r="C20" i="1"/>
  <c r="J19" i="1"/>
  <c r="M19" i="1" s="1"/>
  <c r="I19" i="1"/>
  <c r="H19" i="1"/>
  <c r="G19" i="1"/>
  <c r="F19" i="1"/>
  <c r="E19" i="1"/>
  <c r="D19" i="1"/>
  <c r="C19" i="1"/>
  <c r="M18" i="1"/>
  <c r="J18" i="1"/>
  <c r="I18" i="1"/>
  <c r="H18" i="1"/>
  <c r="G18" i="1"/>
  <c r="F18" i="1"/>
  <c r="E18" i="1"/>
  <c r="D18" i="1"/>
  <c r="C18" i="1"/>
  <c r="J17" i="1"/>
  <c r="M17" i="1" s="1"/>
  <c r="I17" i="1"/>
  <c r="H17" i="1"/>
  <c r="G17" i="1"/>
  <c r="F17" i="1"/>
  <c r="E17" i="1"/>
  <c r="D17" i="1"/>
  <c r="C17" i="1"/>
  <c r="M16" i="1"/>
  <c r="J16" i="1"/>
  <c r="I16" i="1"/>
  <c r="H16" i="1"/>
  <c r="G16" i="1"/>
  <c r="F16" i="1"/>
  <c r="E16" i="1"/>
  <c r="D16" i="1"/>
  <c r="C16" i="1"/>
  <c r="J15" i="1"/>
  <c r="M15" i="1" s="1"/>
  <c r="I15" i="1"/>
  <c r="H15" i="1"/>
  <c r="G15" i="1"/>
  <c r="F15" i="1"/>
  <c r="E15" i="1"/>
  <c r="D15" i="1"/>
  <c r="C15" i="1"/>
  <c r="M14" i="1"/>
  <c r="J14" i="1"/>
  <c r="I14" i="1"/>
  <c r="H14" i="1"/>
  <c r="G14" i="1"/>
  <c r="F14" i="1"/>
  <c r="E14" i="1"/>
  <c r="D14" i="1"/>
  <c r="C14" i="1"/>
  <c r="J13" i="1"/>
  <c r="M13" i="1" s="1"/>
  <c r="I13" i="1"/>
  <c r="H13" i="1"/>
  <c r="G13" i="1"/>
  <c r="F13" i="1"/>
  <c r="E13" i="1"/>
  <c r="D13" i="1"/>
  <c r="C13" i="1"/>
  <c r="M12" i="1"/>
  <c r="J12" i="1"/>
  <c r="I12" i="1"/>
  <c r="H12" i="1"/>
  <c r="G12" i="1"/>
  <c r="F12" i="1"/>
  <c r="E12" i="1"/>
  <c r="D12" i="1"/>
  <c r="C12" i="1"/>
  <c r="J11" i="1"/>
  <c r="M11" i="1" s="1"/>
  <c r="I11" i="1"/>
  <c r="H11" i="1"/>
  <c r="G11" i="1"/>
  <c r="F11" i="1"/>
  <c r="E11" i="1"/>
  <c r="D11" i="1"/>
  <c r="C11" i="1"/>
  <c r="M10" i="1"/>
  <c r="J10" i="1"/>
  <c r="I10" i="1"/>
  <c r="H10" i="1"/>
  <c r="G10" i="1"/>
  <c r="F10" i="1"/>
  <c r="E10" i="1"/>
  <c r="D10" i="1"/>
  <c r="C10" i="1"/>
  <c r="J9" i="1"/>
  <c r="M9" i="1" s="1"/>
  <c r="I9" i="1"/>
  <c r="H9" i="1"/>
  <c r="G9" i="1"/>
  <c r="F9" i="1"/>
  <c r="E9" i="1"/>
  <c r="D9" i="1"/>
  <c r="C9" i="1"/>
  <c r="M8" i="1"/>
  <c r="J8" i="1"/>
  <c r="I8" i="1"/>
  <c r="H8" i="1"/>
  <c r="G8" i="1"/>
  <c r="F8" i="1"/>
  <c r="E8" i="1"/>
  <c r="D8" i="1"/>
  <c r="C8" i="1"/>
  <c r="M7" i="1"/>
  <c r="M6" i="1"/>
  <c r="J6" i="1"/>
  <c r="I6" i="1"/>
  <c r="H6" i="1"/>
  <c r="G6" i="1"/>
  <c r="F6" i="1"/>
  <c r="E6" i="1"/>
  <c r="D6" i="1"/>
  <c r="C6" i="1"/>
  <c r="J5" i="1"/>
  <c r="M5" i="1" s="1"/>
  <c r="I5" i="1"/>
  <c r="H5" i="1"/>
  <c r="G5" i="1"/>
  <c r="F5" i="1"/>
  <c r="E5" i="1"/>
  <c r="D5" i="1"/>
  <c r="C5" i="1"/>
  <c r="M4" i="1"/>
  <c r="J4" i="1"/>
  <c r="I4" i="1"/>
  <c r="H4" i="1"/>
  <c r="G4" i="1"/>
  <c r="F4" i="1"/>
  <c r="E4" i="1"/>
  <c r="D4" i="1"/>
  <c r="C4" i="1"/>
  <c r="M29" i="1" l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75" i="1"/>
  <c r="V76" i="1"/>
  <c r="V77" i="1"/>
  <c r="V78" i="1"/>
  <c r="V79" i="1"/>
  <c r="V88" i="1"/>
  <c r="X88" i="1"/>
  <c r="W89" i="1"/>
  <c r="V90" i="1"/>
  <c r="X90" i="1"/>
  <c r="W93" i="1"/>
  <c r="V94" i="1"/>
  <c r="X94" i="1"/>
  <c r="W95" i="1"/>
  <c r="W88" i="1"/>
  <c r="V89" i="1"/>
  <c r="X89" i="1"/>
  <c r="W90" i="1"/>
  <c r="V93" i="1"/>
  <c r="V95" i="1"/>
</calcChain>
</file>

<file path=xl/sharedStrings.xml><?xml version="1.0" encoding="utf-8"?>
<sst xmlns="http://schemas.openxmlformats.org/spreadsheetml/2006/main" count="101" uniqueCount="85">
  <si>
    <t>Table 1 : Share of renewable in total gross energy inland consumption (%)</t>
  </si>
  <si>
    <t>2005-2009</t>
  </si>
  <si>
    <t xml:space="preserve">EEA </t>
  </si>
  <si>
    <t>EU-27</t>
  </si>
  <si>
    <t>EU-15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</si>
  <si>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</si>
  <si>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</si>
  <si>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</si>
  <si>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</si>
  <si>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</si>
  <si>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</si>
  <si>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</si>
  <si>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</si>
  <si>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</si>
  <si>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</si>
  <si>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</si>
  <si>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</si>
  <si>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</si>
  <si>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</si>
  <si>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</si>
  <si>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</si>
  <si>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</si>
  <si>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</si>
  <si>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</si>
  <si>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</si>
  <si>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</si>
  <si>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</si>
  <si>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</si>
  <si>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</si>
  <si>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</si>
  <si>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</si>
  <si>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</si>
  <si>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Turkey</t>
  </si>
  <si>
    <t>Iceland</t>
  </si>
  <si>
    <t>na</t>
  </si>
  <si>
    <t>Norway</t>
  </si>
  <si>
    <t>Switzerland</t>
  </si>
  <si>
    <t>World</t>
  </si>
  <si>
    <t>Africa</t>
  </si>
  <si>
    <t>Middle East</t>
  </si>
  <si>
    <t>China</t>
  </si>
  <si>
    <t>India</t>
  </si>
  <si>
    <t>Russia</t>
  </si>
  <si>
    <t>United States</t>
  </si>
  <si>
    <r>
      <t>Data source</t>
    </r>
    <r>
      <rPr>
        <sz val="9"/>
        <rFont val="Arial"/>
        <family val="2"/>
      </rPr>
      <t>: Eurostat, IEA</t>
    </r>
  </si>
  <si>
    <t>2004-2009</t>
  </si>
  <si>
    <r>
      <t>be</t>
    </r>
    <r>
      <rPr>
        <b/>
        <sz val="8"/>
        <color indexed="8"/>
        <rFont val="Arial"/>
        <family val="2"/>
      </rPr>
      <t> Belgium</t>
    </r>
  </si>
  <si>
    <r>
      <t>bg</t>
    </r>
    <r>
      <rPr>
        <b/>
        <sz val="8"/>
        <color indexed="8"/>
        <rFont val="Arial"/>
        <family val="2"/>
      </rPr>
      <t> Bulgaria</t>
    </r>
  </si>
  <si>
    <r>
      <t>cz</t>
    </r>
    <r>
      <rPr>
        <b/>
        <sz val="8"/>
        <color indexed="8"/>
        <rFont val="Arial"/>
        <family val="2"/>
      </rPr>
      <t> Czech Republic</t>
    </r>
  </si>
  <si>
    <r>
      <t>dk</t>
    </r>
    <r>
      <rPr>
        <b/>
        <sz val="8"/>
        <color indexed="8"/>
        <rFont val="Arial"/>
        <family val="2"/>
      </rPr>
      <t> Denmark</t>
    </r>
  </si>
  <si>
    <r>
      <t>de</t>
    </r>
    <r>
      <rPr>
        <b/>
        <sz val="8"/>
        <color indexed="8"/>
        <rFont val="Arial"/>
        <family val="2"/>
      </rPr>
      <t> Germany</t>
    </r>
  </si>
  <si>
    <r>
      <t>ee</t>
    </r>
    <r>
      <rPr>
        <b/>
        <sz val="8"/>
        <color indexed="8"/>
        <rFont val="Arial"/>
        <family val="2"/>
      </rPr>
      <t> Estonia</t>
    </r>
  </si>
  <si>
    <r>
      <t>ie</t>
    </r>
    <r>
      <rPr>
        <b/>
        <sz val="8"/>
        <color indexed="8"/>
        <rFont val="Arial"/>
        <family val="2"/>
      </rPr>
      <t> Ireland</t>
    </r>
  </si>
  <si>
    <r>
      <t>gr</t>
    </r>
    <r>
      <rPr>
        <b/>
        <sz val="8"/>
        <color indexed="8"/>
        <rFont val="Arial"/>
        <family val="2"/>
      </rPr>
      <t> Greece</t>
    </r>
  </si>
  <si>
    <r>
      <t>es</t>
    </r>
    <r>
      <rPr>
        <b/>
        <sz val="8"/>
        <color indexed="8"/>
        <rFont val="Arial"/>
        <family val="2"/>
      </rPr>
      <t> Spain</t>
    </r>
  </si>
  <si>
    <r>
      <t>fr</t>
    </r>
    <r>
      <rPr>
        <b/>
        <sz val="8"/>
        <color indexed="8"/>
        <rFont val="Arial"/>
        <family val="2"/>
      </rPr>
      <t> France</t>
    </r>
  </si>
  <si>
    <r>
      <t>it</t>
    </r>
    <r>
      <rPr>
        <b/>
        <sz val="8"/>
        <color indexed="8"/>
        <rFont val="Arial"/>
        <family val="2"/>
      </rPr>
      <t> Italy</t>
    </r>
  </si>
  <si>
    <r>
      <t>cy</t>
    </r>
    <r>
      <rPr>
        <b/>
        <sz val="8"/>
        <color indexed="8"/>
        <rFont val="Arial"/>
        <family val="2"/>
      </rPr>
      <t> Cyprus</t>
    </r>
  </si>
  <si>
    <r>
      <t>lv</t>
    </r>
    <r>
      <rPr>
        <b/>
        <sz val="8"/>
        <color indexed="8"/>
        <rFont val="Arial"/>
        <family val="2"/>
      </rPr>
      <t> Latvia</t>
    </r>
  </si>
  <si>
    <r>
      <t>lt</t>
    </r>
    <r>
      <rPr>
        <b/>
        <sz val="8"/>
        <color indexed="8"/>
        <rFont val="Arial"/>
        <family val="2"/>
      </rPr>
      <t> Lithuania</t>
    </r>
  </si>
  <si>
    <r>
      <t>lu</t>
    </r>
    <r>
      <rPr>
        <b/>
        <sz val="8"/>
        <color indexed="8"/>
        <rFont val="Arial"/>
        <family val="2"/>
      </rPr>
      <t xml:space="preserve"> Luxembourg </t>
    </r>
  </si>
  <si>
    <r>
      <t>hu</t>
    </r>
    <r>
      <rPr>
        <b/>
        <sz val="8"/>
        <color indexed="8"/>
        <rFont val="Arial"/>
        <family val="2"/>
      </rPr>
      <t> Hungary</t>
    </r>
  </si>
  <si>
    <r>
      <t>mt</t>
    </r>
    <r>
      <rPr>
        <b/>
        <sz val="8"/>
        <color indexed="8"/>
        <rFont val="Arial"/>
        <family val="2"/>
      </rPr>
      <t> Malta</t>
    </r>
  </si>
  <si>
    <r>
      <t>nl</t>
    </r>
    <r>
      <rPr>
        <b/>
        <sz val="8"/>
        <color indexed="8"/>
        <rFont val="Arial"/>
        <family val="2"/>
      </rPr>
      <t> Netherlands</t>
    </r>
  </si>
  <si>
    <r>
      <t>at</t>
    </r>
    <r>
      <rPr>
        <b/>
        <sz val="8"/>
        <color indexed="8"/>
        <rFont val="Arial"/>
        <family val="2"/>
      </rPr>
      <t> Austria</t>
    </r>
  </si>
  <si>
    <r>
      <t>pl</t>
    </r>
    <r>
      <rPr>
        <b/>
        <sz val="8"/>
        <color indexed="8"/>
        <rFont val="Arial"/>
        <family val="2"/>
      </rPr>
      <t> Poland</t>
    </r>
  </si>
  <si>
    <r>
      <t>pt</t>
    </r>
    <r>
      <rPr>
        <b/>
        <sz val="8"/>
        <color indexed="8"/>
        <rFont val="Arial"/>
        <family val="2"/>
      </rPr>
      <t> Portugal</t>
    </r>
  </si>
  <si>
    <r>
      <t>ro</t>
    </r>
    <r>
      <rPr>
        <b/>
        <sz val="8"/>
        <color indexed="8"/>
        <rFont val="Arial"/>
        <family val="2"/>
      </rPr>
      <t> Romania</t>
    </r>
  </si>
  <si>
    <r>
      <t>si</t>
    </r>
    <r>
      <rPr>
        <b/>
        <sz val="8"/>
        <color indexed="8"/>
        <rFont val="Arial"/>
        <family val="2"/>
      </rPr>
      <t> Slovenia</t>
    </r>
  </si>
  <si>
    <r>
      <t>sk</t>
    </r>
    <r>
      <rPr>
        <b/>
        <sz val="8"/>
        <color indexed="8"/>
        <rFont val="Arial"/>
        <family val="2"/>
      </rPr>
      <t> Slovakia</t>
    </r>
  </si>
  <si>
    <r>
      <t>fi</t>
    </r>
    <r>
      <rPr>
        <b/>
        <sz val="8"/>
        <color indexed="8"/>
        <rFont val="Arial"/>
        <family val="2"/>
      </rPr>
      <t> Finland</t>
    </r>
  </si>
  <si>
    <r>
      <t>se</t>
    </r>
    <r>
      <rPr>
        <b/>
        <sz val="8"/>
        <color indexed="8"/>
        <rFont val="Arial"/>
        <family val="2"/>
      </rPr>
      <t> Sweden</t>
    </r>
  </si>
  <si>
    <r>
      <t>uk</t>
    </r>
    <r>
      <rPr>
        <b/>
        <sz val="8"/>
        <color indexed="8"/>
        <rFont val="Arial"/>
        <family val="2"/>
      </rPr>
      <t> United Kingdom</t>
    </r>
  </si>
  <si>
    <r>
      <t>tr</t>
    </r>
    <r>
      <rPr>
        <b/>
        <sz val="8"/>
        <color indexed="8"/>
        <rFont val="Arial"/>
        <family val="2"/>
      </rPr>
      <t> Turkey</t>
    </r>
  </si>
  <si>
    <r>
      <t>is</t>
    </r>
    <r>
      <rPr>
        <b/>
        <sz val="8"/>
        <color indexed="8"/>
        <rFont val="Arial"/>
        <family val="2"/>
      </rPr>
      <t> Iceland</t>
    </r>
  </si>
  <si>
    <r>
      <t>no</t>
    </r>
    <r>
      <rPr>
        <b/>
        <sz val="8"/>
        <color indexed="8"/>
        <rFont val="Arial"/>
        <family val="2"/>
      </rPr>
      <t> Norway</t>
    </r>
  </si>
  <si>
    <r>
      <t>ch</t>
    </r>
    <r>
      <rPr>
        <b/>
        <sz val="8"/>
        <color indexed="8"/>
        <rFont val="Arial"/>
        <family val="2"/>
      </rPr>
      <t> Switzerland</t>
    </r>
  </si>
  <si>
    <t>EEA</t>
  </si>
  <si>
    <t>non EU EEA</t>
  </si>
  <si>
    <t>RE energy consumption</t>
  </si>
  <si>
    <t>1990-2009</t>
  </si>
  <si>
    <t>90-2009 (%/year)</t>
  </si>
  <si>
    <t>EU27</t>
  </si>
  <si>
    <t>Gross inland energy consumption</t>
  </si>
  <si>
    <t>Share of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</si>
</sst>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_-[$€]* #,##0.00_-;\-[$€]* #,##0.00_-;_-[$€]* &quot;-&quot;??_-;_-@_-"/>
    <numFmt numFmtId="168" formatCode="General_)"/>
  </numFmts>
  <fonts count="18" x14ac:knownFonts="1">
    <font>
      <sz val="10"/>
      <name val="Arial"/>
    </font>
    <font>
      <sz val="10"/>
      <name val="Arial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E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 style="thick">
        <color indexed="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" fontId="13" fillId="0" borderId="22" applyFill="0" applyBorder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2" fillId="3" borderId="1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2" fillId="3" borderId="7" xfId="0" applyFont="1" applyFill="1" applyBorder="1" applyAlignment="1">
      <alignment wrapText="1"/>
    </xf>
    <xf numFmtId="164" fontId="2" fillId="3" borderId="8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164" fontId="2" fillId="3" borderId="10" xfId="0" applyNumberFormat="1" applyFont="1" applyFill="1" applyBorder="1" applyAlignment="1">
      <alignment horizontal="center" wrapText="1"/>
    </xf>
    <xf numFmtId="164" fontId="2" fillId="3" borderId="11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wrapText="1"/>
    </xf>
    <xf numFmtId="164" fontId="2" fillId="3" borderId="13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 wrapText="1"/>
    </xf>
    <xf numFmtId="164" fontId="4" fillId="2" borderId="15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164" fontId="2" fillId="3" borderId="16" xfId="1" applyNumberFormat="1" applyFont="1" applyFill="1" applyBorder="1" applyAlignment="1">
      <alignment horizontal="center" wrapText="1"/>
    </xf>
    <xf numFmtId="164" fontId="2" fillId="3" borderId="5" xfId="1" applyNumberFormat="1" applyFont="1" applyFill="1" applyBorder="1" applyAlignment="1">
      <alignment horizontal="center" wrapText="1"/>
    </xf>
    <xf numFmtId="164" fontId="2" fillId="3" borderId="3" xfId="1" applyNumberFormat="1" applyFont="1" applyFill="1" applyBorder="1" applyAlignment="1">
      <alignment horizontal="center" wrapText="1"/>
    </xf>
    <xf numFmtId="164" fontId="2" fillId="3" borderId="3" xfId="1" applyNumberFormat="1" applyFont="1" applyFill="1" applyBorder="1" applyAlignment="1">
      <alignment horizontal="center" vertical="top" wrapText="1"/>
    </xf>
    <xf numFmtId="164" fontId="2" fillId="3" borderId="5" xfId="1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2" fillId="3" borderId="17" xfId="0" applyFont="1" applyFill="1" applyBorder="1" applyAlignment="1">
      <alignment wrapText="1"/>
    </xf>
    <xf numFmtId="164" fontId="2" fillId="3" borderId="18" xfId="1" applyNumberFormat="1" applyFont="1" applyFill="1" applyBorder="1" applyAlignment="1">
      <alignment horizontal="center" wrapText="1"/>
    </xf>
    <xf numFmtId="164" fontId="2" fillId="3" borderId="17" xfId="1" applyNumberFormat="1" applyFont="1" applyFill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vertical="top" wrapText="1"/>
    </xf>
    <xf numFmtId="164" fontId="2" fillId="3" borderId="17" xfId="1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wrapText="1"/>
    </xf>
    <xf numFmtId="164" fontId="2" fillId="3" borderId="19" xfId="1" applyNumberFormat="1" applyFont="1" applyFill="1" applyBorder="1" applyAlignment="1">
      <alignment horizontal="center" wrapText="1"/>
    </xf>
    <xf numFmtId="164" fontId="2" fillId="3" borderId="10" xfId="1" applyNumberFormat="1" applyFont="1" applyFill="1" applyBorder="1" applyAlignment="1">
      <alignment horizontal="center" wrapText="1"/>
    </xf>
    <xf numFmtId="164" fontId="2" fillId="3" borderId="9" xfId="1" applyNumberFormat="1" applyFont="1" applyFill="1" applyBorder="1" applyAlignment="1">
      <alignment horizontal="center" wrapText="1"/>
    </xf>
    <xf numFmtId="164" fontId="2" fillId="3" borderId="9" xfId="1" applyNumberFormat="1" applyFont="1" applyFill="1" applyBorder="1" applyAlignment="1">
      <alignment horizontal="center" vertical="top" wrapText="1"/>
    </xf>
    <xf numFmtId="164" fontId="2" fillId="3" borderId="10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3" fillId="4" borderId="20" xfId="0" applyNumberFormat="1" applyFont="1" applyFill="1" applyBorder="1" applyAlignment="1"/>
    <xf numFmtId="164" fontId="0" fillId="0" borderId="0" xfId="1" applyNumberFormat="1" applyFont="1"/>
    <xf numFmtId="164" fontId="0" fillId="5" borderId="0" xfId="0" applyNumberFormat="1" applyFill="1"/>
    <xf numFmtId="164" fontId="6" fillId="0" borderId="0" xfId="0" applyNumberFormat="1" applyFont="1"/>
    <xf numFmtId="0" fontId="7" fillId="6" borderId="0" xfId="0" applyFont="1" applyFill="1" applyBorder="1" applyAlignment="1">
      <alignment horizontal="left" vertical="top" wrapText="1"/>
    </xf>
    <xf numFmtId="164" fontId="3" fillId="6" borderId="0" xfId="1" applyNumberFormat="1" applyFont="1" applyFill="1"/>
    <xf numFmtId="0" fontId="0" fillId="6" borderId="0" xfId="0" applyFill="1"/>
    <xf numFmtId="0" fontId="7" fillId="7" borderId="21" xfId="0" applyFont="1" applyFill="1" applyBorder="1" applyAlignment="1">
      <alignment horizontal="left" vertical="top" wrapText="1"/>
    </xf>
    <xf numFmtId="164" fontId="0" fillId="8" borderId="0" xfId="0" applyNumberFormat="1" applyFill="1"/>
    <xf numFmtId="164" fontId="0" fillId="9" borderId="0" xfId="0" applyNumberFormat="1" applyFill="1"/>
    <xf numFmtId="0" fontId="9" fillId="10" borderId="0" xfId="0" applyFont="1" applyFill="1" applyAlignment="1">
      <alignment horizontal="left"/>
    </xf>
    <xf numFmtId="0" fontId="7" fillId="7" borderId="0" xfId="0" applyFont="1" applyFill="1" applyBorder="1" applyAlignment="1">
      <alignment horizontal="left" vertical="top" wrapText="1"/>
    </xf>
    <xf numFmtId="164" fontId="1" fillId="9" borderId="0" xfId="1" applyNumberFormat="1" applyFont="1" applyFill="1"/>
    <xf numFmtId="0" fontId="10" fillId="0" borderId="0" xfId="0" applyFont="1" applyFill="1" applyBorder="1" applyAlignment="1">
      <alignment horizontal="left" vertical="top"/>
    </xf>
    <xf numFmtId="1" fontId="0" fillId="0" borderId="0" xfId="1" applyNumberFormat="1" applyFont="1"/>
    <xf numFmtId="9" fontId="0" fillId="0" borderId="0" xfId="1" applyFont="1"/>
    <xf numFmtId="9" fontId="1" fillId="9" borderId="0" xfId="1" applyFont="1" applyFill="1"/>
    <xf numFmtId="0" fontId="11" fillId="0" borderId="0" xfId="0" applyFont="1"/>
  </cellXfs>
  <cellStyles count="18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5" xfId="13"/>
    <cellStyle name="Normal GHG Numbers (0.00)" xfId="14"/>
    <cellStyle name="Percent" xfId="1" builtinId="5"/>
    <cellStyle name="Pourcentage 2" xfId="15"/>
    <cellStyle name="Pourcentage 3" xfId="16"/>
    <cellStyle name="Standaard_blad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9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OLK31\Final%20versions%20of%20FS%20from%20EEA%2019-01-06\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EA%20E&amp;E%20Framework%20Contract\Factsheets\European%20Union\Revised%20Fact%20Sheets\Spreadsheets\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00"/>
  <sheetViews>
    <sheetView tabSelected="1" zoomScale="70" zoomScaleNormal="70" workbookViewId="0">
      <pane xSplit="10065" topLeftCell="O1"/>
      <selection activeCell="D32" sqref="D32"/>
      <selection pane="topRight" activeCell="U85" sqref="U85"/>
    </sheetView>
  </sheetViews>
  <sheetFormatPr defaultColWidth="11.42578125" defaultRowHeight="12.75" x14ac:dyDescent="0.2"/>
  <cols>
    <col min="1" max="1" width="11.42578125" customWidth="1"/>
    <col min="2" max="2" width="17.7109375" customWidth="1"/>
  </cols>
  <sheetData>
    <row r="1" spans="1:13" x14ac:dyDescent="0.2">
      <c r="A1" t="s">
        <v>0</v>
      </c>
    </row>
    <row r="2" spans="1:13" ht="13.5" thickBot="1" x14ac:dyDescent="0.25"/>
    <row r="3" spans="1:13" ht="13.5" thickBot="1" x14ac:dyDescent="0.25">
      <c r="B3" s="1"/>
      <c r="C3" s="2">
        <v>1990</v>
      </c>
      <c r="D3" s="2">
        <v>1995</v>
      </c>
      <c r="E3" s="2">
        <v>2000</v>
      </c>
      <c r="F3" s="2">
        <v>2005</v>
      </c>
      <c r="G3" s="2">
        <v>2006</v>
      </c>
      <c r="H3" s="3">
        <v>2007</v>
      </c>
      <c r="I3" s="4">
        <v>2008</v>
      </c>
      <c r="J3" s="4">
        <v>2009</v>
      </c>
      <c r="M3" s="5" t="s">
        <v>1</v>
      </c>
    </row>
    <row r="4" spans="1:13" x14ac:dyDescent="0.2">
      <c r="B4" s="6" t="s">
        <v>2</v>
      </c>
      <c r="C4" s="7">
        <f>B84</f>
        <v>5.4693909442512796E-2</v>
      </c>
      <c r="D4" s="8">
        <f>G84</f>
        <v>6.2198842702546706E-2</v>
      </c>
      <c r="E4" s="9">
        <f>L84</f>
        <v>6.8364167367990863E-2</v>
      </c>
      <c r="F4" s="9">
        <f>Q84</f>
        <v>7.4159741738263382E-2</v>
      </c>
      <c r="G4" s="8">
        <f>R84</f>
        <v>7.7356850093285329E-2</v>
      </c>
      <c r="H4" s="9">
        <f>S84</f>
        <v>8.3779948101631141E-2</v>
      </c>
      <c r="I4" s="10">
        <f>T84</f>
        <v>8.9110529215819717E-2</v>
      </c>
      <c r="J4" s="10">
        <f>U84</f>
        <v>9.8252807234275943E-2</v>
      </c>
      <c r="M4" s="11">
        <f t="shared" ref="M4:M35" si="0">J4-F4</f>
        <v>2.4093065496012561E-2</v>
      </c>
    </row>
    <row r="5" spans="1:13" ht="13.5" thickBot="1" x14ac:dyDescent="0.25">
      <c r="B5" s="12" t="s">
        <v>3</v>
      </c>
      <c r="C5" s="13">
        <f>B51</f>
        <v>4.2427063189881931E-2</v>
      </c>
      <c r="D5" s="14">
        <f>G51</f>
        <v>4.9657388478900763E-2</v>
      </c>
      <c r="E5" s="15">
        <f>L51</f>
        <v>5.6178289957738582E-2</v>
      </c>
      <c r="F5" s="15">
        <f t="shared" ref="F5:J6" si="1">Q51</f>
        <v>6.3622620644865444E-2</v>
      </c>
      <c r="G5" s="14">
        <f t="shared" si="1"/>
        <v>6.7840517869728056E-2</v>
      </c>
      <c r="H5" s="15">
        <f t="shared" si="1"/>
        <v>7.4440676314702678E-2</v>
      </c>
      <c r="I5" s="16">
        <f t="shared" si="1"/>
        <v>8.002886082974886E-2</v>
      </c>
      <c r="J5" s="16">
        <f t="shared" si="1"/>
        <v>8.9593041864507811E-2</v>
      </c>
      <c r="M5" s="11">
        <f t="shared" si="0"/>
        <v>2.5970421219642367E-2</v>
      </c>
    </row>
    <row r="6" spans="1:13" ht="13.5" thickBot="1" x14ac:dyDescent="0.25">
      <c r="B6" s="17" t="s">
        <v>4</v>
      </c>
      <c r="C6" s="18">
        <f>B52</f>
        <v>4.7479631964174838E-2</v>
      </c>
      <c r="D6" s="14">
        <f>G52</f>
        <v>5.0924253415373585E-2</v>
      </c>
      <c r="E6" s="15">
        <f>L52</f>
        <v>5.6100646736678195E-2</v>
      </c>
      <c r="F6" s="15">
        <f t="shared" si="1"/>
        <v>6.3285574289908622E-2</v>
      </c>
      <c r="G6" s="14">
        <f t="shared" si="1"/>
        <v>6.8417799512523178E-2</v>
      </c>
      <c r="H6" s="15">
        <f t="shared" si="1"/>
        <v>7.5902069371351202E-2</v>
      </c>
      <c r="I6" s="16">
        <f t="shared" si="1"/>
        <v>8.1349888763136827E-2</v>
      </c>
      <c r="J6" s="16">
        <f t="shared" si="1"/>
        <v>9.038992644350205E-2</v>
      </c>
      <c r="M6" s="11">
        <f t="shared" si="0"/>
        <v>2.7104352153593428E-2</v>
      </c>
    </row>
    <row r="7" spans="1:13" ht="3.75" customHeight="1" x14ac:dyDescent="0.2">
      <c r="B7" s="1"/>
      <c r="C7" s="2"/>
      <c r="D7" s="2"/>
      <c r="E7" s="2"/>
      <c r="F7" s="2"/>
      <c r="G7" s="2"/>
      <c r="H7" s="3"/>
      <c r="I7" s="4"/>
      <c r="J7" s="4"/>
      <c r="M7" s="11">
        <f t="shared" si="0"/>
        <v>0</v>
      </c>
    </row>
    <row r="8" spans="1:13" x14ac:dyDescent="0.2">
      <c r="B8" s="19" t="s">
        <v>5</v>
      </c>
      <c r="C8" s="20">
        <f>B53</f>
        <v>9.8794785603017136E-3</v>
      </c>
      <c r="D8" s="20">
        <f>G53</f>
        <v>9.7530339693739955E-3</v>
      </c>
      <c r="E8" s="20">
        <f>L53</f>
        <v>1.077484293724245E-2</v>
      </c>
      <c r="F8" s="20">
        <f t="shared" ref="F8:J23" si="2">Q53</f>
        <v>1.9616486665197268E-2</v>
      </c>
      <c r="G8" s="20">
        <f t="shared" si="2"/>
        <v>2.337497643651569E-2</v>
      </c>
      <c r="H8" s="21">
        <f t="shared" si="2"/>
        <v>2.6665263231759731E-2</v>
      </c>
      <c r="I8" s="22">
        <f t="shared" si="2"/>
        <v>3.0524109014675053E-2</v>
      </c>
      <c r="J8" s="22">
        <f t="shared" si="2"/>
        <v>3.848465593927633E-2</v>
      </c>
      <c r="M8" s="11">
        <f t="shared" si="0"/>
        <v>1.8868169274079062E-2</v>
      </c>
    </row>
    <row r="9" spans="1:13" x14ac:dyDescent="0.2">
      <c r="B9" s="19" t="s">
        <v>6</v>
      </c>
      <c r="C9" s="20">
        <f t="shared" ref="C9:C38" si="3">B54</f>
        <v>1.1804324707550514E-2</v>
      </c>
      <c r="D9" s="20">
        <f t="shared" ref="D9:D38" si="4">G54</f>
        <v>1.7556599743699275E-2</v>
      </c>
      <c r="E9" s="20">
        <f t="shared" ref="E9:E38" si="5">L54</f>
        <v>4.1535254182926175E-2</v>
      </c>
      <c r="F9" s="20">
        <f t="shared" si="2"/>
        <v>5.4689445634307915E-2</v>
      </c>
      <c r="G9" s="20">
        <f t="shared" si="2"/>
        <v>5.5275651584148822E-2</v>
      </c>
      <c r="H9" s="21">
        <f t="shared" si="2"/>
        <v>4.7363497612131357E-2</v>
      </c>
      <c r="I9" s="22">
        <f t="shared" si="2"/>
        <v>4.819517052526761E-2</v>
      </c>
      <c r="J9" s="22">
        <f t="shared" si="2"/>
        <v>6.1866818440523622E-2</v>
      </c>
      <c r="M9" s="11">
        <f t="shared" si="0"/>
        <v>7.1773728062157066E-3</v>
      </c>
    </row>
    <row r="10" spans="1:13" ht="12" customHeight="1" x14ac:dyDescent="0.2">
      <c r="B10" s="19" t="s">
        <v>7</v>
      </c>
      <c r="C10" s="20">
        <f t="shared" si="3"/>
        <v>1.8223736968724941E-2</v>
      </c>
      <c r="D10" s="20">
        <f t="shared" si="4"/>
        <v>2.8226773466353303E-2</v>
      </c>
      <c r="E10" s="20">
        <f t="shared" si="5"/>
        <v>3.2495698742336494E-2</v>
      </c>
      <c r="F10" s="20">
        <f t="shared" si="2"/>
        <v>3.9446947610212918E-2</v>
      </c>
      <c r="G10" s="20">
        <f t="shared" si="2"/>
        <v>4.1724227249179763E-2</v>
      </c>
      <c r="H10" s="21">
        <f t="shared" si="2"/>
        <v>4.6279491833030852E-2</v>
      </c>
      <c r="I10" s="22">
        <f t="shared" si="2"/>
        <v>4.9197410429230225E-2</v>
      </c>
      <c r="J10" s="22">
        <f t="shared" si="2"/>
        <v>5.7344873250094588E-2</v>
      </c>
      <c r="M10" s="11">
        <f t="shared" si="0"/>
        <v>1.7897925639881671E-2</v>
      </c>
    </row>
    <row r="11" spans="1:13" x14ac:dyDescent="0.2">
      <c r="B11" s="19" t="s">
        <v>8</v>
      </c>
      <c r="C11" s="20">
        <f t="shared" si="3"/>
        <v>5.9981099560842736E-2</v>
      </c>
      <c r="D11" s="20">
        <f t="shared" si="4"/>
        <v>6.5338527540805755E-2</v>
      </c>
      <c r="E11" s="20">
        <f t="shared" si="5"/>
        <v>9.2245516544581962E-2</v>
      </c>
      <c r="F11" s="20">
        <f t="shared" si="2"/>
        <v>0.14467826790772967</v>
      </c>
      <c r="G11" s="20">
        <f t="shared" si="2"/>
        <v>0.13743022045605072</v>
      </c>
      <c r="H11" s="21">
        <f t="shared" si="2"/>
        <v>0.1558447842074705</v>
      </c>
      <c r="I11" s="22">
        <f t="shared" si="2"/>
        <v>0.16051715564395824</v>
      </c>
      <c r="J11" s="22">
        <f t="shared" si="2"/>
        <v>0.16705312516102439</v>
      </c>
      <c r="M11" s="11">
        <f t="shared" si="0"/>
        <v>2.2374857253294717E-2</v>
      </c>
    </row>
    <row r="12" spans="1:13" x14ac:dyDescent="0.2">
      <c r="B12" s="19" t="s">
        <v>9</v>
      </c>
      <c r="C12" s="20">
        <f t="shared" si="3"/>
        <v>1.4913950430738437E-2</v>
      </c>
      <c r="D12" s="20">
        <f t="shared" si="4"/>
        <v>1.7812731061369901E-2</v>
      </c>
      <c r="E12" s="20">
        <f t="shared" si="5"/>
        <v>2.6465127378340152E-2</v>
      </c>
      <c r="F12" s="20">
        <f t="shared" si="2"/>
        <v>4.839427662957075E-2</v>
      </c>
      <c r="G12" s="20">
        <f t="shared" si="2"/>
        <v>5.6903974364118939E-2</v>
      </c>
      <c r="H12" s="21">
        <f t="shared" si="2"/>
        <v>7.6300741346784898E-2</v>
      </c>
      <c r="I12" s="22">
        <f t="shared" si="2"/>
        <v>7.7536316434280383E-2</v>
      </c>
      <c r="J12" s="22">
        <f t="shared" si="2"/>
        <v>8.4792313486304269E-2</v>
      </c>
      <c r="M12" s="11">
        <f t="shared" si="0"/>
        <v>3.6398036856733519E-2</v>
      </c>
    </row>
    <row r="13" spans="1:13" x14ac:dyDescent="0.2">
      <c r="B13" s="19" t="s">
        <v>10</v>
      </c>
      <c r="C13" s="20">
        <f t="shared" si="3"/>
        <v>1.8503937007874015E-2</v>
      </c>
      <c r="D13" s="20">
        <f t="shared" si="4"/>
        <v>6.2838975126239011E-2</v>
      </c>
      <c r="E13" s="20">
        <f t="shared" si="5"/>
        <v>0.10312185297079557</v>
      </c>
      <c r="F13" s="20">
        <f t="shared" si="2"/>
        <v>0.10589715929521755</v>
      </c>
      <c r="G13" s="20">
        <f t="shared" si="2"/>
        <v>9.7898230088495575E-2</v>
      </c>
      <c r="H13" s="21">
        <f t="shared" si="2"/>
        <v>9.9356329427298232E-2</v>
      </c>
      <c r="I13" s="22">
        <f t="shared" si="2"/>
        <v>0.10988074957410562</v>
      </c>
      <c r="J13" s="22">
        <f t="shared" si="2"/>
        <v>0.1354875283446712</v>
      </c>
      <c r="M13" s="11">
        <f t="shared" si="0"/>
        <v>2.9590369049453655E-2</v>
      </c>
    </row>
    <row r="14" spans="1:13" x14ac:dyDescent="0.2">
      <c r="B14" s="19" t="s">
        <v>11</v>
      </c>
      <c r="C14" s="20">
        <f t="shared" si="3"/>
        <v>1.6309096204252013E-2</v>
      </c>
      <c r="D14" s="20">
        <f t="shared" si="4"/>
        <v>1.4026778395117952E-2</v>
      </c>
      <c r="E14" s="20">
        <f t="shared" si="5"/>
        <v>1.6526019690576654E-2</v>
      </c>
      <c r="F14" s="20">
        <f t="shared" si="2"/>
        <v>2.3883150207250476E-2</v>
      </c>
      <c r="G14" s="20">
        <f t="shared" si="2"/>
        <v>2.711251694532309E-2</v>
      </c>
      <c r="H14" s="21">
        <f t="shared" si="2"/>
        <v>2.9031853523952846E-2</v>
      </c>
      <c r="I14" s="22">
        <f t="shared" si="2"/>
        <v>3.5325231408601471E-2</v>
      </c>
      <c r="J14" s="22">
        <f t="shared" si="2"/>
        <v>4.3153359364480948E-2</v>
      </c>
      <c r="M14" s="11">
        <f t="shared" si="0"/>
        <v>1.9270209157230472E-2</v>
      </c>
    </row>
    <row r="15" spans="1:13" x14ac:dyDescent="0.2">
      <c r="B15" s="19" t="s">
        <v>12</v>
      </c>
      <c r="C15" s="20">
        <f t="shared" si="3"/>
        <v>4.938934371225339E-2</v>
      </c>
      <c r="D15" s="20">
        <f t="shared" si="4"/>
        <v>5.4005362828892241E-2</v>
      </c>
      <c r="E15" s="20">
        <f t="shared" si="5"/>
        <v>4.9672740137979836E-2</v>
      </c>
      <c r="F15" s="20">
        <f t="shared" si="2"/>
        <v>5.2282792238824989E-2</v>
      </c>
      <c r="G15" s="20">
        <f t="shared" si="2"/>
        <v>5.6389786479123107E-2</v>
      </c>
      <c r="H15" s="21">
        <f t="shared" si="2"/>
        <v>5.4671433543202454E-2</v>
      </c>
      <c r="I15" s="22">
        <f t="shared" si="2"/>
        <v>5.3854608258753336E-2</v>
      </c>
      <c r="J15" s="22">
        <f t="shared" si="2"/>
        <v>6.0759411015704069E-2</v>
      </c>
      <c r="M15" s="11">
        <f t="shared" si="0"/>
        <v>8.4766187768790802E-3</v>
      </c>
    </row>
    <row r="16" spans="1:13" x14ac:dyDescent="0.2">
      <c r="B16" s="19" t="s">
        <v>13</v>
      </c>
      <c r="C16" s="20">
        <f t="shared" si="3"/>
        <v>6.826924136714832E-2</v>
      </c>
      <c r="D16" s="20">
        <f t="shared" si="4"/>
        <v>5.3919121318022963E-2</v>
      </c>
      <c r="E16" s="20">
        <f t="shared" si="5"/>
        <v>5.5910942604767477E-2</v>
      </c>
      <c r="F16" s="20">
        <f t="shared" si="2"/>
        <v>5.7996314615459219E-2</v>
      </c>
      <c r="G16" s="20">
        <f t="shared" si="2"/>
        <v>6.3151852159238658E-2</v>
      </c>
      <c r="H16" s="21">
        <f t="shared" si="2"/>
        <v>6.8128714900594384E-2</v>
      </c>
      <c r="I16" s="22">
        <f t="shared" si="2"/>
        <v>7.4897901703985359E-2</v>
      </c>
      <c r="J16" s="22">
        <f t="shared" si="2"/>
        <v>9.2865701908009954E-2</v>
      </c>
      <c r="M16" s="11">
        <f t="shared" si="0"/>
        <v>3.4869387292550735E-2</v>
      </c>
    </row>
    <row r="17" spans="2:13" x14ac:dyDescent="0.2">
      <c r="B17" s="19" t="s">
        <v>14</v>
      </c>
      <c r="C17" s="20">
        <f t="shared" si="3"/>
        <v>6.6668424568435122E-2</v>
      </c>
      <c r="D17" s="20">
        <f t="shared" si="4"/>
        <v>7.0358778784173112E-2</v>
      </c>
      <c r="E17" s="20">
        <f t="shared" si="5"/>
        <v>6.1409632853164538E-2</v>
      </c>
      <c r="F17" s="20">
        <f t="shared" si="2"/>
        <v>5.6147886229125317E-2</v>
      </c>
      <c r="G17" s="20">
        <f t="shared" si="2"/>
        <v>5.9529944047919246E-2</v>
      </c>
      <c r="H17" s="21">
        <f t="shared" si="2"/>
        <v>6.4230065513781506E-2</v>
      </c>
      <c r="I17" s="22">
        <f t="shared" si="2"/>
        <v>7.1648909405149966E-2</v>
      </c>
      <c r="J17" s="22">
        <f t="shared" si="2"/>
        <v>7.5256864633575324E-2</v>
      </c>
      <c r="M17" s="11">
        <f t="shared" si="0"/>
        <v>1.9108978404450007E-2</v>
      </c>
    </row>
    <row r="18" spans="2:13" x14ac:dyDescent="0.2">
      <c r="B18" s="19" t="s">
        <v>15</v>
      </c>
      <c r="C18" s="20">
        <f t="shared" si="3"/>
        <v>4.2053827860011175E-2</v>
      </c>
      <c r="D18" s="20">
        <f t="shared" si="4"/>
        <v>4.73715218538657E-2</v>
      </c>
      <c r="E18" s="20">
        <f t="shared" si="5"/>
        <v>5.7520563373872284E-2</v>
      </c>
      <c r="F18" s="20">
        <f t="shared" si="2"/>
        <v>6.1936480869657889E-2</v>
      </c>
      <c r="G18" s="20">
        <f t="shared" si="2"/>
        <v>6.7112256401997097E-2</v>
      </c>
      <c r="H18" s="21">
        <f t="shared" si="2"/>
        <v>6.5545559500729739E-2</v>
      </c>
      <c r="I18" s="22">
        <f t="shared" si="2"/>
        <v>7.5406462462728266E-2</v>
      </c>
      <c r="J18" s="22">
        <f t="shared" si="2"/>
        <v>9.4875559449667288E-2</v>
      </c>
      <c r="M18" s="11">
        <f t="shared" si="0"/>
        <v>3.2939078580009398E-2</v>
      </c>
    </row>
    <row r="19" spans="2:13" x14ac:dyDescent="0.2">
      <c r="B19" s="19" t="s">
        <v>16</v>
      </c>
      <c r="C19" s="20">
        <f t="shared" si="3"/>
        <v>3.7383177570093459E-3</v>
      </c>
      <c r="D19" s="20">
        <f t="shared" si="4"/>
        <v>2.2499999999999999E-2</v>
      </c>
      <c r="E19" s="20">
        <f t="shared" si="5"/>
        <v>1.8804847471792729E-2</v>
      </c>
      <c r="F19" s="20">
        <f t="shared" si="2"/>
        <v>2.1048451151707705E-2</v>
      </c>
      <c r="G19" s="20">
        <f t="shared" si="2"/>
        <v>2.1024464831804281E-2</v>
      </c>
      <c r="H19" s="21">
        <f t="shared" si="2"/>
        <v>2.6354319180087848E-2</v>
      </c>
      <c r="I19" s="22">
        <f t="shared" si="2"/>
        <v>3.2336578581363004E-2</v>
      </c>
      <c r="J19" s="22">
        <f t="shared" si="2"/>
        <v>3.4791965566714489E-2</v>
      </c>
      <c r="M19" s="11">
        <f t="shared" si="0"/>
        <v>1.3743514415006784E-2</v>
      </c>
    </row>
    <row r="20" spans="2:13" x14ac:dyDescent="0.2">
      <c r="B20" s="19" t="s">
        <v>17</v>
      </c>
      <c r="C20" s="20">
        <f t="shared" si="3"/>
        <v>0.13182104599873976</v>
      </c>
      <c r="D20" s="20">
        <f t="shared" si="4"/>
        <v>0.27227508650519033</v>
      </c>
      <c r="E20" s="20">
        <f t="shared" si="5"/>
        <v>0.31801175841795831</v>
      </c>
      <c r="F20" s="20">
        <f t="shared" si="2"/>
        <v>0.32917038358608386</v>
      </c>
      <c r="G20" s="20">
        <f t="shared" si="2"/>
        <v>0.30925605536332179</v>
      </c>
      <c r="H20" s="21">
        <f t="shared" si="2"/>
        <v>0.29552614996849402</v>
      </c>
      <c r="I20" s="22">
        <f t="shared" si="2"/>
        <v>0.29980404964075769</v>
      </c>
      <c r="J20" s="22">
        <f t="shared" si="2"/>
        <v>0.36174636174636177</v>
      </c>
      <c r="M20" s="11">
        <f t="shared" si="0"/>
        <v>3.2575978160277907E-2</v>
      </c>
    </row>
    <row r="21" spans="2:13" x14ac:dyDescent="0.2">
      <c r="B21" s="19" t="s">
        <v>18</v>
      </c>
      <c r="C21" s="20">
        <f t="shared" si="3"/>
        <v>1.994408201304753E-2</v>
      </c>
      <c r="D21" s="20">
        <f t="shared" si="4"/>
        <v>5.6543181557518064E-2</v>
      </c>
      <c r="E21" s="20">
        <f t="shared" si="5"/>
        <v>9.0832632464255672E-2</v>
      </c>
      <c r="F21" s="20">
        <f t="shared" si="2"/>
        <v>8.7458174685589016E-2</v>
      </c>
      <c r="G21" s="20">
        <f t="shared" si="2"/>
        <v>9.2836946277097085E-2</v>
      </c>
      <c r="H21" s="21">
        <f t="shared" si="2"/>
        <v>8.8571739840941285E-2</v>
      </c>
      <c r="I21" s="22">
        <f t="shared" si="2"/>
        <v>9.2481775650092482E-2</v>
      </c>
      <c r="J21" s="22">
        <f t="shared" si="2"/>
        <v>0.1046831955922865</v>
      </c>
      <c r="M21" s="11">
        <f t="shared" si="0"/>
        <v>1.7225020906697489E-2</v>
      </c>
    </row>
    <row r="22" spans="2:13" x14ac:dyDescent="0.2">
      <c r="B22" s="19" t="s">
        <v>19</v>
      </c>
      <c r="C22" s="20">
        <f t="shared" si="3"/>
        <v>5.1150895140664966E-3</v>
      </c>
      <c r="D22" s="20">
        <f t="shared" si="4"/>
        <v>1.0558069381598794E-2</v>
      </c>
      <c r="E22" s="20">
        <f t="shared" si="5"/>
        <v>1.0875627440044618E-2</v>
      </c>
      <c r="F22" s="20">
        <f t="shared" si="2"/>
        <v>1.4816360601001669E-2</v>
      </c>
      <c r="G22" s="20">
        <f t="shared" si="2"/>
        <v>1.5711252653927813E-2</v>
      </c>
      <c r="H22" s="21">
        <f t="shared" si="2"/>
        <v>2.3819835426591596E-2</v>
      </c>
      <c r="I22" s="22">
        <f t="shared" si="2"/>
        <v>2.5530073561228904E-2</v>
      </c>
      <c r="J22" s="22">
        <f t="shared" si="2"/>
        <v>2.7504011001604399E-2</v>
      </c>
      <c r="M22" s="11">
        <f t="shared" si="0"/>
        <v>1.268765040060273E-2</v>
      </c>
    </row>
    <row r="23" spans="2:13" x14ac:dyDescent="0.2">
      <c r="B23" s="19" t="s">
        <v>20</v>
      </c>
      <c r="C23" s="20">
        <f t="shared" si="3"/>
        <v>2.5644551392231006E-2</v>
      </c>
      <c r="D23" s="20">
        <f t="shared" si="4"/>
        <v>3.3079558431671111E-2</v>
      </c>
      <c r="E23" s="20">
        <f t="shared" si="5"/>
        <v>3.2799841928472635E-2</v>
      </c>
      <c r="F23" s="20">
        <f t="shared" si="2"/>
        <v>4.2917990181923188E-2</v>
      </c>
      <c r="G23" s="20">
        <f t="shared" si="2"/>
        <v>4.4824449699836275E-2</v>
      </c>
      <c r="H23" s="21">
        <f t="shared" si="2"/>
        <v>5.0716034725829189E-2</v>
      </c>
      <c r="I23" s="22">
        <f t="shared" si="2"/>
        <v>5.9284408461739359E-2</v>
      </c>
      <c r="J23" s="22">
        <f t="shared" si="2"/>
        <v>7.3257467994310099E-2</v>
      </c>
      <c r="M23" s="11">
        <f t="shared" si="0"/>
        <v>3.0339477812386911E-2</v>
      </c>
    </row>
    <row r="24" spans="2:13" x14ac:dyDescent="0.2">
      <c r="B24" s="19" t="s">
        <v>21</v>
      </c>
      <c r="C24" s="20">
        <f>B69</f>
        <v>0</v>
      </c>
      <c r="D24" s="20">
        <f t="shared" si="4"/>
        <v>0</v>
      </c>
      <c r="E24" s="20">
        <f t="shared" si="5"/>
        <v>0</v>
      </c>
      <c r="F24" s="20">
        <f t="shared" ref="F24:J38" si="6">Q69</f>
        <v>0</v>
      </c>
      <c r="G24" s="20">
        <f t="shared" si="6"/>
        <v>0</v>
      </c>
      <c r="H24" s="21">
        <f t="shared" si="6"/>
        <v>0</v>
      </c>
      <c r="I24" s="22">
        <f t="shared" si="6"/>
        <v>0</v>
      </c>
      <c r="J24" s="22">
        <f t="shared" si="6"/>
        <v>0</v>
      </c>
      <c r="M24" s="11">
        <f t="shared" si="0"/>
        <v>0</v>
      </c>
    </row>
    <row r="25" spans="2:13" x14ac:dyDescent="0.2">
      <c r="B25" s="19" t="s">
        <v>22</v>
      </c>
      <c r="C25" s="20">
        <f t="shared" si="3"/>
        <v>1.099983582334592E-2</v>
      </c>
      <c r="D25" s="20">
        <f t="shared" si="4"/>
        <v>1.2080097186770587E-2</v>
      </c>
      <c r="E25" s="20">
        <f t="shared" si="5"/>
        <v>1.6285538911598386E-2</v>
      </c>
      <c r="F25" s="20">
        <f t="shared" si="6"/>
        <v>2.6101181460163585E-2</v>
      </c>
      <c r="G25" s="20">
        <f t="shared" si="6"/>
        <v>2.8526899819213265E-2</v>
      </c>
      <c r="H25" s="21">
        <f t="shared" si="6"/>
        <v>2.734029169190625E-2</v>
      </c>
      <c r="I25" s="22">
        <f t="shared" si="6"/>
        <v>3.3304307372991546E-2</v>
      </c>
      <c r="J25" s="22">
        <f t="shared" si="6"/>
        <v>3.8566649101091928E-2</v>
      </c>
      <c r="M25" s="11">
        <f t="shared" si="0"/>
        <v>1.2465467640928343E-2</v>
      </c>
    </row>
    <row r="26" spans="2:13" x14ac:dyDescent="0.2">
      <c r="B26" s="19" t="s">
        <v>23</v>
      </c>
      <c r="C26" s="20">
        <f t="shared" si="3"/>
        <v>0.19756491587533001</v>
      </c>
      <c r="D26" s="20">
        <f t="shared" si="4"/>
        <v>0.21446895844022576</v>
      </c>
      <c r="E26" s="20">
        <f t="shared" si="5"/>
        <v>0.2256362826705032</v>
      </c>
      <c r="F26" s="20">
        <f t="shared" si="6"/>
        <v>0.20803152343976358</v>
      </c>
      <c r="G26" s="20">
        <f t="shared" si="6"/>
        <v>0.21696137738483015</v>
      </c>
      <c r="H26" s="21">
        <f t="shared" si="6"/>
        <v>0.23705802490998171</v>
      </c>
      <c r="I26" s="22">
        <f t="shared" si="6"/>
        <v>0.24819996487736345</v>
      </c>
      <c r="J26" s="22">
        <f t="shared" si="6"/>
        <v>0.27284833844343276</v>
      </c>
      <c r="M26" s="11">
        <f t="shared" si="0"/>
        <v>6.4816815003669176E-2</v>
      </c>
    </row>
    <row r="27" spans="2:13" x14ac:dyDescent="0.2">
      <c r="B27" s="19" t="s">
        <v>24</v>
      </c>
      <c r="C27" s="20">
        <f t="shared" si="3"/>
        <v>1.5252731976676835E-2</v>
      </c>
      <c r="D27" s="20">
        <f t="shared" si="4"/>
        <v>3.9240392403924039E-2</v>
      </c>
      <c r="E27" s="20">
        <f t="shared" si="5"/>
        <v>4.2318911576744084E-2</v>
      </c>
      <c r="F27" s="20">
        <f t="shared" si="6"/>
        <v>4.8197172203360693E-2</v>
      </c>
      <c r="G27" s="20">
        <f t="shared" si="6"/>
        <v>4.8065110565110564E-2</v>
      </c>
      <c r="H27" s="21">
        <f t="shared" si="6"/>
        <v>4.9563251464392145E-2</v>
      </c>
      <c r="I27" s="22">
        <f t="shared" si="6"/>
        <v>5.6166722227273189E-2</v>
      </c>
      <c r="J27" s="22">
        <f t="shared" si="6"/>
        <v>6.5733561363564827E-2</v>
      </c>
      <c r="M27" s="11">
        <f t="shared" si="0"/>
        <v>1.7536389160204134E-2</v>
      </c>
    </row>
    <row r="28" spans="2:13" x14ac:dyDescent="0.2">
      <c r="B28" s="19" t="s">
        <v>25</v>
      </c>
      <c r="C28" s="20">
        <f t="shared" si="3"/>
        <v>0.18538626852166046</v>
      </c>
      <c r="D28" s="20">
        <f t="shared" si="4"/>
        <v>0.16066240557815223</v>
      </c>
      <c r="E28" s="20">
        <f t="shared" si="5"/>
        <v>0.14971920181622655</v>
      </c>
      <c r="F28" s="20">
        <f t="shared" si="6"/>
        <v>0.12681556090796292</v>
      </c>
      <c r="G28" s="20">
        <f t="shared" si="6"/>
        <v>0.16429238673517049</v>
      </c>
      <c r="H28" s="21">
        <f t="shared" si="6"/>
        <v>0.17089137550430084</v>
      </c>
      <c r="I28" s="22">
        <f t="shared" si="6"/>
        <v>0.17233308208037451</v>
      </c>
      <c r="J28" s="22">
        <f t="shared" si="6"/>
        <v>0.18963514758300293</v>
      </c>
      <c r="M28" s="11">
        <f t="shared" si="0"/>
        <v>6.2819586675040007E-2</v>
      </c>
    </row>
    <row r="29" spans="2:13" x14ac:dyDescent="0.2">
      <c r="B29" s="19" t="s">
        <v>26</v>
      </c>
      <c r="C29" s="20">
        <f t="shared" si="3"/>
        <v>2.5409717651968731E-2</v>
      </c>
      <c r="D29" s="20">
        <f t="shared" si="4"/>
        <v>5.9233523293011035E-2</v>
      </c>
      <c r="E29" s="20">
        <f t="shared" si="5"/>
        <v>0.10971437880104257</v>
      </c>
      <c r="F29" s="20">
        <f t="shared" si="6"/>
        <v>0.12555278808519291</v>
      </c>
      <c r="G29" s="20">
        <f t="shared" si="6"/>
        <v>0.11714978804734018</v>
      </c>
      <c r="H29" s="21">
        <f t="shared" si="6"/>
        <v>0.11703962933753943</v>
      </c>
      <c r="I29" s="22">
        <f t="shared" si="6"/>
        <v>0.13193895693401816</v>
      </c>
      <c r="J29" s="22">
        <f t="shared" si="6"/>
        <v>0.14878482513337285</v>
      </c>
      <c r="M29" s="11">
        <f t="shared" si="0"/>
        <v>2.3232037048179943E-2</v>
      </c>
    </row>
    <row r="30" spans="2:13" x14ac:dyDescent="0.2">
      <c r="B30" s="19" t="s">
        <v>27</v>
      </c>
      <c r="C30" s="20">
        <f t="shared" si="3"/>
        <v>9.1115774746414829E-2</v>
      </c>
      <c r="D30" s="20">
        <f t="shared" si="4"/>
        <v>8.9559623948540321E-2</v>
      </c>
      <c r="E30" s="20">
        <f t="shared" si="5"/>
        <v>0.12262682850918145</v>
      </c>
      <c r="F30" s="20">
        <f t="shared" si="6"/>
        <v>0.10601287494863718</v>
      </c>
      <c r="G30" s="20">
        <f t="shared" si="6"/>
        <v>0.1047606056472514</v>
      </c>
      <c r="H30" s="21">
        <f t="shared" si="6"/>
        <v>0.10029980921231943</v>
      </c>
      <c r="I30" s="22">
        <f t="shared" si="6"/>
        <v>0.10985043837029397</v>
      </c>
      <c r="J30" s="22">
        <f t="shared" si="6"/>
        <v>0.12696822215860293</v>
      </c>
      <c r="M30" s="11">
        <f t="shared" si="0"/>
        <v>2.0955347209965752E-2</v>
      </c>
    </row>
    <row r="31" spans="2:13" x14ac:dyDescent="0.2">
      <c r="B31" s="19" t="s">
        <v>28</v>
      </c>
      <c r="C31" s="20">
        <f t="shared" si="3"/>
        <v>1.5396892456461531E-2</v>
      </c>
      <c r="D31" s="20">
        <f t="shared" si="4"/>
        <v>2.7743732590529247E-2</v>
      </c>
      <c r="E31" s="20">
        <f t="shared" si="5"/>
        <v>2.7145797407798853E-2</v>
      </c>
      <c r="F31" s="20">
        <f t="shared" si="6"/>
        <v>4.2369330679794703E-2</v>
      </c>
      <c r="G31" s="20">
        <f t="shared" si="6"/>
        <v>4.4121532364597094E-2</v>
      </c>
      <c r="H31" s="21">
        <f t="shared" si="6"/>
        <v>5.4354505334897489E-2</v>
      </c>
      <c r="I31" s="22">
        <f t="shared" si="6"/>
        <v>5.3832364604269649E-2</v>
      </c>
      <c r="J31" s="22">
        <f t="shared" si="6"/>
        <v>7.2291307193431312E-2</v>
      </c>
      <c r="M31" s="11">
        <f t="shared" si="0"/>
        <v>2.9921976513636608E-2</v>
      </c>
    </row>
    <row r="32" spans="2:13" x14ac:dyDescent="0.2">
      <c r="B32" s="19" t="s">
        <v>29</v>
      </c>
      <c r="C32" s="20">
        <f t="shared" si="3"/>
        <v>0.18997854522804347</v>
      </c>
      <c r="D32" s="20">
        <f t="shared" si="4"/>
        <v>0.20732243765438366</v>
      </c>
      <c r="E32" s="20">
        <f t="shared" si="5"/>
        <v>0.23531741196539541</v>
      </c>
      <c r="F32" s="20">
        <f t="shared" si="6"/>
        <v>0.23233281582427692</v>
      </c>
      <c r="G32" s="20">
        <f t="shared" si="6"/>
        <v>0.22889310763064916</v>
      </c>
      <c r="H32" s="21">
        <f t="shared" si="6"/>
        <v>0.22982572834907544</v>
      </c>
      <c r="I32" s="22">
        <f t="shared" si="6"/>
        <v>0.25155649021832371</v>
      </c>
      <c r="J32" s="22">
        <f t="shared" si="6"/>
        <v>0.23190920050574848</v>
      </c>
      <c r="M32" s="11">
        <f t="shared" si="0"/>
        <v>-4.2361531852844192E-4</v>
      </c>
    </row>
    <row r="33" spans="1:13" x14ac:dyDescent="0.2">
      <c r="B33" s="19" t="s">
        <v>30</v>
      </c>
      <c r="C33" s="20">
        <f t="shared" si="3"/>
        <v>0.24359841122285134</v>
      </c>
      <c r="D33" s="20">
        <f t="shared" si="4"/>
        <v>0.25515294865933891</v>
      </c>
      <c r="E33" s="20">
        <f t="shared" si="5"/>
        <v>0.30927402433906842</v>
      </c>
      <c r="F33" s="20">
        <f t="shared" si="6"/>
        <v>0.28653433580084653</v>
      </c>
      <c r="G33" s="20">
        <f t="shared" si="6"/>
        <v>0.28517065049351886</v>
      </c>
      <c r="H33" s="21">
        <f t="shared" si="6"/>
        <v>0.30430976162998924</v>
      </c>
      <c r="I33" s="22">
        <f t="shared" si="6"/>
        <v>0.31252000640204863</v>
      </c>
      <c r="J33" s="22">
        <f t="shared" si="6"/>
        <v>0.34442291362755556</v>
      </c>
      <c r="M33" s="11">
        <f t="shared" si="0"/>
        <v>5.7888577826709031E-2</v>
      </c>
    </row>
    <row r="34" spans="1:13" x14ac:dyDescent="0.2">
      <c r="B34" s="19" t="s">
        <v>31</v>
      </c>
      <c r="C34" s="20">
        <f t="shared" si="3"/>
        <v>4.8872234016784696E-3</v>
      </c>
      <c r="D34" s="20">
        <f t="shared" si="4"/>
        <v>8.2743701834242199E-3</v>
      </c>
      <c r="E34" s="20">
        <f t="shared" si="5"/>
        <v>9.7657177133634553E-3</v>
      </c>
      <c r="F34" s="20">
        <f t="shared" si="6"/>
        <v>1.6955035092680669E-2</v>
      </c>
      <c r="G34" s="20">
        <f t="shared" si="6"/>
        <v>1.8443050293698516E-2</v>
      </c>
      <c r="H34" s="21">
        <f t="shared" si="6"/>
        <v>2.0947443996405656E-2</v>
      </c>
      <c r="I34" s="22">
        <f t="shared" si="6"/>
        <v>2.4772515910209889E-2</v>
      </c>
      <c r="J34" s="22">
        <f t="shared" si="6"/>
        <v>3.0047048242581319E-2</v>
      </c>
      <c r="M34" s="11">
        <f t="shared" si="0"/>
        <v>1.309201314990065E-2</v>
      </c>
    </row>
    <row r="35" spans="1:13" x14ac:dyDescent="0.2">
      <c r="B35" s="19" t="s">
        <v>32</v>
      </c>
      <c r="C35" s="20">
        <f t="shared" si="3"/>
        <v>0.18460891505466778</v>
      </c>
      <c r="D35" s="20">
        <f t="shared" si="4"/>
        <v>0.1733891078754726</v>
      </c>
      <c r="E35" s="20">
        <f t="shared" si="5"/>
        <v>0.13168493632773295</v>
      </c>
      <c r="F35" s="20">
        <f t="shared" si="6"/>
        <v>0.11824367698035691</v>
      </c>
      <c r="G35" s="20">
        <f t="shared" si="6"/>
        <v>0.10971541141955368</v>
      </c>
      <c r="H35" s="21">
        <f t="shared" si="6"/>
        <v>9.4619355347151074E-2</v>
      </c>
      <c r="I35" s="22">
        <f t="shared" si="6"/>
        <v>9.2903315909181591E-2</v>
      </c>
      <c r="J35" s="22">
        <f t="shared" si="6"/>
        <v>9.9085228692826793E-2</v>
      </c>
      <c r="M35" s="11">
        <f t="shared" si="0"/>
        <v>-1.9158448287530119E-2</v>
      </c>
    </row>
    <row r="36" spans="1:13" x14ac:dyDescent="0.2">
      <c r="B36" s="19" t="s">
        <v>33</v>
      </c>
      <c r="C36" s="20">
        <f t="shared" si="3"/>
        <v>0.64784821841739937</v>
      </c>
      <c r="D36" s="20">
        <f t="shared" si="4"/>
        <v>0.67500000000000004</v>
      </c>
      <c r="E36" s="20">
        <f t="shared" si="5"/>
        <v>0.71313755795981448</v>
      </c>
      <c r="F36" s="20">
        <f t="shared" si="6"/>
        <v>0.72925884955752207</v>
      </c>
      <c r="G36" s="20">
        <f t="shared" si="6"/>
        <v>0.7493676707289032</v>
      </c>
      <c r="H36" s="21" t="s">
        <v>34</v>
      </c>
      <c r="I36" s="22" t="s">
        <v>34</v>
      </c>
      <c r="J36" s="22" t="s">
        <v>34</v>
      </c>
      <c r="M36" s="11"/>
    </row>
    <row r="37" spans="1:13" x14ac:dyDescent="0.2">
      <c r="B37" s="19" t="s">
        <v>35</v>
      </c>
      <c r="C37" s="20">
        <f t="shared" si="3"/>
        <v>0.52730217491901898</v>
      </c>
      <c r="D37" s="20">
        <f t="shared" si="4"/>
        <v>0.48846186476626791</v>
      </c>
      <c r="E37" s="20">
        <f t="shared" si="5"/>
        <v>0.50782628711731759</v>
      </c>
      <c r="F37" s="20">
        <f t="shared" si="6"/>
        <v>0.47480038092447441</v>
      </c>
      <c r="G37" s="20">
        <f t="shared" si="6"/>
        <v>0.4163600952174854</v>
      </c>
      <c r="H37" s="21">
        <f t="shared" si="6"/>
        <v>0.45579490831404662</v>
      </c>
      <c r="I37" s="22">
        <f t="shared" si="6"/>
        <v>0.44037846569742523</v>
      </c>
      <c r="J37" s="22">
        <f t="shared" si="6"/>
        <v>0.42384564758044962</v>
      </c>
      <c r="M37" s="11">
        <f>J37-F37</f>
        <v>-5.0954733344024783E-2</v>
      </c>
    </row>
    <row r="38" spans="1:13" ht="13.5" thickBot="1" x14ac:dyDescent="0.25">
      <c r="B38" s="23" t="s">
        <v>36</v>
      </c>
      <c r="C38" s="24">
        <f t="shared" si="3"/>
        <v>0.14023071377072818</v>
      </c>
      <c r="D38" s="24">
        <f t="shared" si="4"/>
        <v>0.16403899386207726</v>
      </c>
      <c r="E38" s="24">
        <f t="shared" si="5"/>
        <v>0.16737905208609147</v>
      </c>
      <c r="F38" s="24">
        <f t="shared" si="6"/>
        <v>0.15286930766382822</v>
      </c>
      <c r="G38" s="24">
        <f t="shared" si="6"/>
        <v>0.14781992201347041</v>
      </c>
      <c r="H38" s="25">
        <f t="shared" si="6"/>
        <v>0.16932883667494347</v>
      </c>
      <c r="I38" s="26">
        <f t="shared" si="6"/>
        <v>0.16963395527702607</v>
      </c>
      <c r="J38" s="26">
        <f t="shared" si="6"/>
        <v>0.1692945470006732</v>
      </c>
      <c r="M38" s="11">
        <f>J38-F38</f>
        <v>1.6425239336844977E-2</v>
      </c>
    </row>
    <row r="39" spans="1:13" ht="3.75" customHeight="1" thickBot="1" x14ac:dyDescent="0.25">
      <c r="B39" s="19"/>
      <c r="C39" s="27"/>
      <c r="D39" s="27"/>
      <c r="E39" s="27"/>
      <c r="F39" s="27"/>
      <c r="G39" s="27"/>
      <c r="H39" s="28"/>
      <c r="I39" s="29"/>
    </row>
    <row r="40" spans="1:13" x14ac:dyDescent="0.2">
      <c r="A40" t="s">
        <v>37</v>
      </c>
      <c r="B40" s="30" t="s">
        <v>37</v>
      </c>
      <c r="C40" s="31">
        <v>0.12852615809479043</v>
      </c>
      <c r="D40" s="32">
        <v>0.13281187357462787</v>
      </c>
      <c r="E40" s="33">
        <v>0.13178207038674736</v>
      </c>
      <c r="F40" s="32">
        <v>0.12656666613882683</v>
      </c>
      <c r="G40" s="33">
        <v>0.12660129865152153</v>
      </c>
      <c r="H40" s="32">
        <v>0.12768184565979304</v>
      </c>
      <c r="I40" s="34">
        <v>0.12925374168367981</v>
      </c>
      <c r="J40" s="35">
        <v>0.13315312607650215</v>
      </c>
      <c r="L40" s="36"/>
    </row>
    <row r="41" spans="1:13" x14ac:dyDescent="0.2">
      <c r="A41" t="s">
        <v>38</v>
      </c>
      <c r="B41" s="37" t="s">
        <v>38</v>
      </c>
      <c r="C41" s="38">
        <v>0.50080023647367444</v>
      </c>
      <c r="D41" s="39">
        <v>0.49753607816164708</v>
      </c>
      <c r="E41" s="40">
        <v>0.50789947543278813</v>
      </c>
      <c r="F41" s="39">
        <v>0.49274770133010298</v>
      </c>
      <c r="G41" s="40">
        <v>0.49211409354814289</v>
      </c>
      <c r="H41" s="39">
        <v>0.48935053110829352</v>
      </c>
      <c r="I41" s="41">
        <v>0.47984656364356626</v>
      </c>
      <c r="J41" s="42">
        <v>0.48955922326663931</v>
      </c>
      <c r="L41" s="36"/>
    </row>
    <row r="42" spans="1:13" x14ac:dyDescent="0.2">
      <c r="A42" t="s">
        <v>39</v>
      </c>
      <c r="B42" s="37" t="s">
        <v>39</v>
      </c>
      <c r="C42" s="38">
        <v>7.3356866465764791E-3</v>
      </c>
      <c r="D42" s="39">
        <v>5.2207097665875951E-3</v>
      </c>
      <c r="E42" s="40">
        <v>3.7891042647274719E-3</v>
      </c>
      <c r="F42" s="39">
        <v>6.7208804958456192E-3</v>
      </c>
      <c r="G42" s="40">
        <v>6.6764172938985726E-3</v>
      </c>
      <c r="H42" s="39">
        <v>5.9671998314270846E-3</v>
      </c>
      <c r="I42" s="41">
        <v>3.226322234763553E-3</v>
      </c>
      <c r="J42" s="42">
        <v>3.3441087823077296E-3</v>
      </c>
      <c r="L42" s="36"/>
    </row>
    <row r="43" spans="1:13" x14ac:dyDescent="0.2">
      <c r="B43" s="37" t="s">
        <v>40</v>
      </c>
      <c r="C43" s="38">
        <v>0.24252889136134059</v>
      </c>
      <c r="D43" s="39">
        <v>0.20991224191206165</v>
      </c>
      <c r="E43" s="40">
        <v>0.20264348370820126</v>
      </c>
      <c r="F43" s="39">
        <v>0.14106886559140566</v>
      </c>
      <c r="G43" s="40">
        <v>0.13159687019365962</v>
      </c>
      <c r="H43" s="39">
        <v>0.12730679755469063</v>
      </c>
      <c r="I43" s="41">
        <v>0.12259678340495402</v>
      </c>
      <c r="J43" s="42">
        <v>0.11792813358629664</v>
      </c>
      <c r="L43" s="36"/>
    </row>
    <row r="44" spans="1:13" x14ac:dyDescent="0.2">
      <c r="B44" s="37" t="s">
        <v>41</v>
      </c>
      <c r="C44" s="38">
        <v>0.44083482411240099</v>
      </c>
      <c r="D44" s="39">
        <v>0.38074160324152517</v>
      </c>
      <c r="E44" s="40">
        <v>0.34002368758424728</v>
      </c>
      <c r="F44" s="39">
        <v>0.31146421048024459</v>
      </c>
      <c r="G44" s="40">
        <v>0.30187776183142823</v>
      </c>
      <c r="H44" s="39">
        <v>0.29047111384814867</v>
      </c>
      <c r="I44" s="41">
        <v>0.2822901490901229</v>
      </c>
      <c r="J44" s="42">
        <v>0.26105423591001309</v>
      </c>
      <c r="L44" s="36"/>
    </row>
    <row r="45" spans="1:13" x14ac:dyDescent="0.2">
      <c r="B45" s="37" t="s">
        <v>42</v>
      </c>
      <c r="C45" s="38">
        <v>3.0110310286142625E-2</v>
      </c>
      <c r="D45" s="39">
        <v>3.714227355355635E-2</v>
      </c>
      <c r="E45" s="40">
        <v>3.4004249579060009E-2</v>
      </c>
      <c r="F45" s="39">
        <v>3.3937787947429084E-2</v>
      </c>
      <c r="G45" s="40">
        <v>3.3979307098751146E-2</v>
      </c>
      <c r="H45" s="39">
        <v>3.3186888545089895E-2</v>
      </c>
      <c r="I45" s="41">
        <v>3.0214234472517452E-2</v>
      </c>
      <c r="J45" s="42">
        <v>3.3613639356336752E-2</v>
      </c>
      <c r="L45" s="36"/>
    </row>
    <row r="46" spans="1:13" ht="13.5" thickBot="1" x14ac:dyDescent="0.25">
      <c r="B46" s="43" t="s">
        <v>43</v>
      </c>
      <c r="C46" s="44">
        <v>5.2307272458726288E-2</v>
      </c>
      <c r="D46" s="45">
        <v>5.376220130777068E-2</v>
      </c>
      <c r="E46" s="46">
        <v>4.8462159142903818E-2</v>
      </c>
      <c r="F46" s="45">
        <v>4.7778524942456858E-2</v>
      </c>
      <c r="G46" s="46">
        <v>5.0440182687735848E-2</v>
      </c>
      <c r="H46" s="45">
        <v>4.9407005087229422E-2</v>
      </c>
      <c r="I46" s="47">
        <v>5.3194717996584276E-2</v>
      </c>
      <c r="J46" s="48">
        <v>5.7216424839611875E-2</v>
      </c>
      <c r="L46" s="36"/>
    </row>
    <row r="47" spans="1:13" x14ac:dyDescent="0.2">
      <c r="B47" s="49" t="s">
        <v>44</v>
      </c>
    </row>
    <row r="50" spans="1:23" x14ac:dyDescent="0.2">
      <c r="B50">
        <v>1990</v>
      </c>
      <c r="C50">
        <f>B50+1</f>
        <v>1991</v>
      </c>
      <c r="D50">
        <f t="shared" ref="D50:U50" si="7">C50+1</f>
        <v>1992</v>
      </c>
      <c r="E50">
        <f t="shared" si="7"/>
        <v>1993</v>
      </c>
      <c r="F50">
        <f t="shared" si="7"/>
        <v>1994</v>
      </c>
      <c r="G50">
        <f t="shared" si="7"/>
        <v>1995</v>
      </c>
      <c r="H50">
        <f t="shared" si="7"/>
        <v>1996</v>
      </c>
      <c r="I50">
        <f t="shared" si="7"/>
        <v>1997</v>
      </c>
      <c r="J50">
        <f t="shared" si="7"/>
        <v>1998</v>
      </c>
      <c r="K50">
        <f t="shared" si="7"/>
        <v>1999</v>
      </c>
      <c r="L50">
        <f t="shared" si="7"/>
        <v>2000</v>
      </c>
      <c r="M50">
        <f t="shared" si="7"/>
        <v>2001</v>
      </c>
      <c r="N50">
        <f t="shared" si="7"/>
        <v>2002</v>
      </c>
      <c r="O50">
        <f t="shared" si="7"/>
        <v>2003</v>
      </c>
      <c r="P50">
        <f t="shared" si="7"/>
        <v>2004</v>
      </c>
      <c r="Q50">
        <f>P50+1</f>
        <v>2005</v>
      </c>
      <c r="R50">
        <f t="shared" si="7"/>
        <v>2006</v>
      </c>
      <c r="S50">
        <f t="shared" si="7"/>
        <v>2007</v>
      </c>
      <c r="T50">
        <f t="shared" si="7"/>
        <v>2008</v>
      </c>
      <c r="U50">
        <f t="shared" si="7"/>
        <v>2009</v>
      </c>
      <c r="W50" s="5" t="s">
        <v>45</v>
      </c>
    </row>
    <row r="51" spans="1:23" x14ac:dyDescent="0.2">
      <c r="A51" s="50" t="s">
        <v>3</v>
      </c>
      <c r="B51" s="51">
        <v>4.2427063189881931E-2</v>
      </c>
      <c r="C51" s="51">
        <v>4.3822877936634842E-2</v>
      </c>
      <c r="D51" s="51">
        <v>4.6074288501557689E-2</v>
      </c>
      <c r="E51" s="51">
        <v>4.8854309459058484E-2</v>
      </c>
      <c r="F51" s="51">
        <v>4.9621373507027507E-2</v>
      </c>
      <c r="G51" s="51">
        <v>4.9657388478900763E-2</v>
      </c>
      <c r="H51" s="51">
        <v>5.0032082994969314E-2</v>
      </c>
      <c r="I51" s="51">
        <v>5.2582173902617761E-2</v>
      </c>
      <c r="J51" s="51">
        <v>5.3687440003205633E-2</v>
      </c>
      <c r="K51" s="51">
        <v>5.4198881623370741E-2</v>
      </c>
      <c r="L51" s="51">
        <v>5.6178289957738582E-2</v>
      </c>
      <c r="M51" s="51">
        <v>5.6628921614501358E-2</v>
      </c>
      <c r="N51" s="51">
        <v>5.5521203850601747E-2</v>
      </c>
      <c r="O51" s="51">
        <v>5.770189604887449E-2</v>
      </c>
      <c r="P51" s="51">
        <v>6.1302138331573393E-2</v>
      </c>
      <c r="Q51" s="51">
        <v>6.3622620644865444E-2</v>
      </c>
      <c r="R51" s="51">
        <v>6.7840517869728056E-2</v>
      </c>
      <c r="S51" s="51">
        <v>7.4440676314702678E-2</v>
      </c>
      <c r="T51" s="51">
        <v>8.002886082974886E-2</v>
      </c>
      <c r="U51" s="51">
        <v>8.9593041864507811E-2</v>
      </c>
      <c r="V51" s="52">
        <f>+U51-Q51</f>
        <v>2.5970421219642367E-2</v>
      </c>
      <c r="W51" s="53">
        <f>U51-P51</f>
        <v>2.8290903532934418E-2</v>
      </c>
    </row>
    <row r="52" spans="1:23" s="56" customFormat="1" ht="13.5" thickBot="1" x14ac:dyDescent="0.25">
      <c r="A52" s="54" t="s">
        <v>4</v>
      </c>
      <c r="B52" s="55">
        <v>4.7479631964174838E-2</v>
      </c>
      <c r="C52" s="55">
        <v>4.8151523778207861E-2</v>
      </c>
      <c r="D52" s="55">
        <v>4.9917221801749741E-2</v>
      </c>
      <c r="E52" s="55">
        <v>5.0782401333983693E-2</v>
      </c>
      <c r="F52" s="55">
        <v>5.1047607789828302E-2</v>
      </c>
      <c r="G52" s="55">
        <v>5.0924253415373585E-2</v>
      </c>
      <c r="H52" s="55">
        <v>5.0705418749467809E-2</v>
      </c>
      <c r="I52" s="55">
        <v>5.2740545413187977E-2</v>
      </c>
      <c r="J52" s="55">
        <v>5.3408518140817061E-2</v>
      </c>
      <c r="K52" s="55">
        <v>5.3808581784941883E-2</v>
      </c>
      <c r="L52" s="55">
        <v>5.6100646736678195E-2</v>
      </c>
      <c r="M52" s="55">
        <v>5.6746961387793331E-2</v>
      </c>
      <c r="N52" s="55">
        <v>5.5118110236220472E-2</v>
      </c>
      <c r="O52" s="55">
        <v>5.7751911356253252E-2</v>
      </c>
      <c r="P52" s="55">
        <v>6.107772047513798E-2</v>
      </c>
      <c r="Q52" s="55">
        <v>6.3285574289908622E-2</v>
      </c>
      <c r="R52" s="55">
        <v>6.8417799512523178E-2</v>
      </c>
      <c r="S52" s="55">
        <v>7.5902069371351202E-2</v>
      </c>
      <c r="T52" s="55">
        <v>8.1349888763136827E-2</v>
      </c>
      <c r="U52" s="55">
        <v>9.038992644350205E-2</v>
      </c>
      <c r="V52" s="52">
        <f t="shared" ref="V52:V85" si="8">+U52-Q52</f>
        <v>2.7104352153593428E-2</v>
      </c>
      <c r="W52" s="11">
        <f t="shared" ref="W52:W79" si="9">U52-P52</f>
        <v>2.931220596836407E-2</v>
      </c>
    </row>
    <row r="53" spans="1:23" ht="14.25" thickTop="1" thickBot="1" x14ac:dyDescent="0.25">
      <c r="A53" s="57" t="s">
        <v>46</v>
      </c>
      <c r="B53" s="51">
        <v>9.8794785603017136E-3</v>
      </c>
      <c r="C53" s="51">
        <v>9.5928918244186281E-3</v>
      </c>
      <c r="D53" s="51">
        <v>9.3906754287047482E-3</v>
      </c>
      <c r="E53" s="51">
        <v>8.1620435042905615E-3</v>
      </c>
      <c r="F53" s="51">
        <v>7.6417775602778144E-3</v>
      </c>
      <c r="G53" s="51">
        <v>9.7530339693739955E-3</v>
      </c>
      <c r="H53" s="51">
        <v>9.251633929666556E-3</v>
      </c>
      <c r="I53" s="51">
        <v>9.051904562578485E-3</v>
      </c>
      <c r="J53" s="51">
        <v>9.741258502238781E-3</v>
      </c>
      <c r="K53" s="51">
        <v>1.0277980359898917E-2</v>
      </c>
      <c r="L53" s="51">
        <v>1.077484293724245E-2</v>
      </c>
      <c r="M53" s="51">
        <v>1.2004024076252834E-2</v>
      </c>
      <c r="N53" s="51">
        <v>1.262612828288202E-2</v>
      </c>
      <c r="O53" s="51">
        <v>1.4547223946710515E-2</v>
      </c>
      <c r="P53" s="51">
        <v>1.6327772425333401E-2</v>
      </c>
      <c r="Q53" s="51">
        <v>1.9616486665197268E-2</v>
      </c>
      <c r="R53" s="51">
        <v>2.337497643651569E-2</v>
      </c>
      <c r="S53" s="51">
        <v>2.6665263231759731E-2</v>
      </c>
      <c r="T53" s="51">
        <v>3.0524109014675053E-2</v>
      </c>
      <c r="U53" s="51">
        <v>3.848465593927633E-2</v>
      </c>
      <c r="V53" s="52">
        <f t="shared" si="8"/>
        <v>1.8868169274079062E-2</v>
      </c>
      <c r="W53" s="11">
        <f t="shared" si="9"/>
        <v>2.2156883513942929E-2</v>
      </c>
    </row>
    <row r="54" spans="1:23" ht="14.25" thickTop="1" thickBot="1" x14ac:dyDescent="0.25">
      <c r="A54" s="57" t="s">
        <v>47</v>
      </c>
      <c r="B54" s="51">
        <v>1.1804324707550514E-2</v>
      </c>
      <c r="C54" s="51">
        <v>1.5788053256567111E-2</v>
      </c>
      <c r="D54" s="51">
        <v>1.6369764082811749E-2</v>
      </c>
      <c r="E54" s="51">
        <v>1.4244630178844253E-2</v>
      </c>
      <c r="F54" s="51">
        <v>1.3619038765455052E-2</v>
      </c>
      <c r="G54" s="51">
        <v>1.7556599743699275E-2</v>
      </c>
      <c r="H54" s="51">
        <v>2.1182053494391718E-2</v>
      </c>
      <c r="I54" s="51">
        <v>2.2793520332584701E-2</v>
      </c>
      <c r="J54" s="51">
        <v>3.3564356435643566E-2</v>
      </c>
      <c r="K54" s="51">
        <v>3.5970043185918107E-2</v>
      </c>
      <c r="L54" s="51">
        <v>4.1535254182926175E-2</v>
      </c>
      <c r="M54" s="51">
        <v>3.5530909837749022E-2</v>
      </c>
      <c r="N54" s="51">
        <v>4.3380311206580396E-2</v>
      </c>
      <c r="O54" s="51">
        <v>4.8320082072326236E-2</v>
      </c>
      <c r="P54" s="51">
        <v>5.1470588235294115E-2</v>
      </c>
      <c r="Q54" s="51">
        <v>5.4689445634307915E-2</v>
      </c>
      <c r="R54" s="51">
        <v>5.5275651584148822E-2</v>
      </c>
      <c r="S54" s="51">
        <v>4.7363497612131357E-2</v>
      </c>
      <c r="T54" s="51">
        <v>4.819517052526761E-2</v>
      </c>
      <c r="U54" s="51">
        <v>6.1866818440523622E-2</v>
      </c>
      <c r="V54" s="52">
        <f t="shared" si="8"/>
        <v>7.1773728062157066E-3</v>
      </c>
      <c r="W54" s="11">
        <f t="shared" si="9"/>
        <v>1.0396230205229506E-2</v>
      </c>
    </row>
    <row r="55" spans="1:23" ht="24" thickTop="1" thickBot="1" x14ac:dyDescent="0.25">
      <c r="A55" s="57" t="s">
        <v>48</v>
      </c>
      <c r="B55" s="51">
        <v>1.8223736968724941E-2</v>
      </c>
      <c r="C55" s="51">
        <v>1.6295672224192977E-2</v>
      </c>
      <c r="D55" s="51">
        <v>2.7159140227049499E-2</v>
      </c>
      <c r="E55" s="51">
        <v>2.8352761097374307E-2</v>
      </c>
      <c r="F55" s="51">
        <v>3.2085431414045587E-2</v>
      </c>
      <c r="G55" s="51">
        <v>2.8226773466353303E-2</v>
      </c>
      <c r="H55" s="51">
        <v>2.7754513307277125E-2</v>
      </c>
      <c r="I55" s="51">
        <v>2.9543668223218827E-2</v>
      </c>
      <c r="J55" s="51">
        <v>3.2214925373134327E-2</v>
      </c>
      <c r="K55" s="51">
        <v>3.6377077597634346E-2</v>
      </c>
      <c r="L55" s="51">
        <v>3.2495698742336494E-2</v>
      </c>
      <c r="M55" s="51">
        <v>3.4977917385040504E-2</v>
      </c>
      <c r="N55" s="51">
        <v>3.6682652941864548E-2</v>
      </c>
      <c r="O55" s="51">
        <v>3.4194733070584023E-2</v>
      </c>
      <c r="P55" s="51">
        <v>3.8032199576206391E-2</v>
      </c>
      <c r="Q55" s="51">
        <v>3.9446947610212918E-2</v>
      </c>
      <c r="R55" s="51">
        <v>4.1724227249179763E-2</v>
      </c>
      <c r="S55" s="51">
        <v>4.6279491833030852E-2</v>
      </c>
      <c r="T55" s="51">
        <v>4.9197410429230225E-2</v>
      </c>
      <c r="U55" s="51">
        <v>5.7344873250094588E-2</v>
      </c>
      <c r="V55" s="52">
        <f t="shared" si="8"/>
        <v>1.7897925639881671E-2</v>
      </c>
      <c r="W55" s="11">
        <f t="shared" si="9"/>
        <v>1.9312673673888198E-2</v>
      </c>
    </row>
    <row r="56" spans="1:23" ht="14.25" thickTop="1" thickBot="1" x14ac:dyDescent="0.25">
      <c r="A56" s="57" t="s">
        <v>49</v>
      </c>
      <c r="B56" s="51">
        <v>5.9981099560842736E-2</v>
      </c>
      <c r="C56" s="51">
        <v>5.9327155519742145E-2</v>
      </c>
      <c r="D56" s="51">
        <v>6.4841574273553679E-2</v>
      </c>
      <c r="E56" s="51">
        <v>6.5825899723162107E-2</v>
      </c>
      <c r="F56" s="51">
        <v>6.309335443037975E-2</v>
      </c>
      <c r="G56" s="51">
        <v>6.5338527540805755E-2</v>
      </c>
      <c r="H56" s="51">
        <v>6.0608688112373188E-2</v>
      </c>
      <c r="I56" s="51">
        <v>7.000465766185375E-2</v>
      </c>
      <c r="J56" s="51">
        <v>7.4465563824240411E-2</v>
      </c>
      <c r="K56" s="51">
        <v>8.1447963800904979E-2</v>
      </c>
      <c r="L56" s="51">
        <v>9.2245516544581962E-2</v>
      </c>
      <c r="M56" s="51">
        <v>9.7154651334217898E-2</v>
      </c>
      <c r="N56" s="51">
        <v>0.10635206893096884</v>
      </c>
      <c r="O56" s="51">
        <v>0.11677048394825108</v>
      </c>
      <c r="P56" s="51">
        <v>0.13266212614746817</v>
      </c>
      <c r="Q56" s="51">
        <v>0.14467826790772967</v>
      </c>
      <c r="R56" s="51">
        <v>0.13743022045605072</v>
      </c>
      <c r="S56" s="51">
        <v>0.1558447842074705</v>
      </c>
      <c r="T56" s="51">
        <v>0.16051715564395824</v>
      </c>
      <c r="U56" s="51">
        <v>0.16705312516102439</v>
      </c>
      <c r="V56" s="52">
        <f t="shared" si="8"/>
        <v>2.2374857253294717E-2</v>
      </c>
      <c r="W56" s="58">
        <f>U56-P56</f>
        <v>3.4390999013556217E-2</v>
      </c>
    </row>
    <row r="57" spans="1:23" ht="14.25" thickTop="1" thickBot="1" x14ac:dyDescent="0.25">
      <c r="A57" s="57" t="s">
        <v>50</v>
      </c>
      <c r="B57" s="51">
        <v>1.4913950430738437E-2</v>
      </c>
      <c r="C57" s="51">
        <v>1.4548133538966064E-2</v>
      </c>
      <c r="D57" s="51">
        <v>1.5683836278613587E-2</v>
      </c>
      <c r="E57" s="51">
        <v>1.6149975414349187E-2</v>
      </c>
      <c r="F57" s="51">
        <v>1.708886564677102E-2</v>
      </c>
      <c r="G57" s="51">
        <v>1.7812731061369901E-2</v>
      </c>
      <c r="H57" s="51">
        <v>1.7759060543151774E-2</v>
      </c>
      <c r="I57" s="51">
        <v>2.0604419101924447E-2</v>
      </c>
      <c r="J57" s="51">
        <v>2.2347345697240052E-2</v>
      </c>
      <c r="K57" s="51">
        <v>2.3622485279865549E-2</v>
      </c>
      <c r="L57" s="51">
        <v>2.6465127378340152E-2</v>
      </c>
      <c r="M57" s="51">
        <v>2.7585875081014226E-2</v>
      </c>
      <c r="N57" s="51">
        <v>3.1545275590551182E-2</v>
      </c>
      <c r="O57" s="51">
        <v>3.7216029754456856E-2</v>
      </c>
      <c r="P57" s="51">
        <v>4.3300317590878976E-2</v>
      </c>
      <c r="Q57" s="51">
        <v>4.839427662957075E-2</v>
      </c>
      <c r="R57" s="51">
        <v>5.6903974364118939E-2</v>
      </c>
      <c r="S57" s="51">
        <v>7.6300741346784898E-2</v>
      </c>
      <c r="T57" s="51">
        <v>7.7536316434280383E-2</v>
      </c>
      <c r="U57" s="51">
        <v>8.4792313486304269E-2</v>
      </c>
      <c r="V57" s="59">
        <f t="shared" si="8"/>
        <v>3.6398036856733519E-2</v>
      </c>
      <c r="W57" s="58">
        <f t="shared" si="9"/>
        <v>4.1491995895425293E-2</v>
      </c>
    </row>
    <row r="58" spans="1:23" ht="14.25" thickTop="1" thickBot="1" x14ac:dyDescent="0.25">
      <c r="A58" s="57" t="s">
        <v>51</v>
      </c>
      <c r="B58" s="51">
        <v>1.8503937007874015E-2</v>
      </c>
      <c r="C58" s="51">
        <v>2.0032137118371721E-2</v>
      </c>
      <c r="D58" s="51">
        <v>3.1450203843913803E-2</v>
      </c>
      <c r="E58" s="51">
        <v>3.7327021121631464E-2</v>
      </c>
      <c r="F58" s="51">
        <v>5.2816901408450703E-2</v>
      </c>
      <c r="G58" s="51">
        <v>6.2838975126239011E-2</v>
      </c>
      <c r="H58" s="51">
        <v>0.10370750042713138</v>
      </c>
      <c r="I58" s="51">
        <v>0.10488780657505653</v>
      </c>
      <c r="J58" s="51">
        <v>9.460720283635006E-2</v>
      </c>
      <c r="K58" s="51">
        <v>0.10420841683366733</v>
      </c>
      <c r="L58" s="51">
        <v>0.10312185297079557</v>
      </c>
      <c r="M58" s="51">
        <v>0.10446032052519791</v>
      </c>
      <c r="N58" s="51">
        <v>0.10997596153846154</v>
      </c>
      <c r="O58" s="51">
        <v>0.10516739446870452</v>
      </c>
      <c r="P58" s="51">
        <v>0.10594269543685886</v>
      </c>
      <c r="Q58" s="51">
        <v>0.10589715929521755</v>
      </c>
      <c r="R58" s="51">
        <v>9.7898230088495575E-2</v>
      </c>
      <c r="S58" s="51">
        <v>9.9356329427298232E-2</v>
      </c>
      <c r="T58" s="51">
        <v>0.10988074957410562</v>
      </c>
      <c r="U58" s="51">
        <v>0.1354875283446712</v>
      </c>
      <c r="V58" s="52">
        <f t="shared" si="8"/>
        <v>2.9590369049453655E-2</v>
      </c>
      <c r="W58" s="11">
        <f t="shared" si="9"/>
        <v>2.9544832907812346E-2</v>
      </c>
    </row>
    <row r="59" spans="1:23" ht="14.25" thickTop="1" thickBot="1" x14ac:dyDescent="0.25">
      <c r="A59" s="57" t="s">
        <v>52</v>
      </c>
      <c r="B59" s="51">
        <v>1.6309096204252013E-2</v>
      </c>
      <c r="C59" s="51">
        <v>1.6183738734373485E-2</v>
      </c>
      <c r="D59" s="51">
        <v>1.5948021264028351E-2</v>
      </c>
      <c r="E59" s="51">
        <v>1.5273004963726614E-2</v>
      </c>
      <c r="F59" s="51">
        <v>1.5960374243258118E-2</v>
      </c>
      <c r="G59" s="51">
        <v>1.4026778395117952E-2</v>
      </c>
      <c r="H59" s="51">
        <v>1.4363885088919288E-2</v>
      </c>
      <c r="I59" s="51">
        <v>1.4630577907827359E-2</v>
      </c>
      <c r="J59" s="51">
        <v>1.7718038796395295E-2</v>
      </c>
      <c r="K59" s="51">
        <v>1.6150152771715408E-2</v>
      </c>
      <c r="L59" s="51">
        <v>1.6526019690576654E-2</v>
      </c>
      <c r="M59" s="51">
        <v>1.5483358697809833E-2</v>
      </c>
      <c r="N59" s="51">
        <v>1.7061486974210907E-2</v>
      </c>
      <c r="O59" s="51">
        <v>1.5569898196819483E-2</v>
      </c>
      <c r="P59" s="51">
        <v>1.846133631167466E-2</v>
      </c>
      <c r="Q59" s="51">
        <v>2.3883150207250476E-2</v>
      </c>
      <c r="R59" s="51">
        <v>2.711251694532309E-2</v>
      </c>
      <c r="S59" s="51">
        <v>2.9031853523952846E-2</v>
      </c>
      <c r="T59" s="51">
        <v>3.5325231408601471E-2</v>
      </c>
      <c r="U59" s="51">
        <v>4.3153359364480948E-2</v>
      </c>
      <c r="V59" s="52">
        <f t="shared" si="8"/>
        <v>1.9270209157230472E-2</v>
      </c>
      <c r="W59" s="11">
        <f t="shared" si="9"/>
        <v>2.4692023052806288E-2</v>
      </c>
    </row>
    <row r="60" spans="1:23" ht="14.25" thickTop="1" thickBot="1" x14ac:dyDescent="0.25">
      <c r="A60" s="57" t="s">
        <v>53</v>
      </c>
      <c r="B60" s="51">
        <v>4.938934371225339E-2</v>
      </c>
      <c r="C60" s="51">
        <v>5.438053097345133E-2</v>
      </c>
      <c r="D60" s="51">
        <v>5.0084048101374942E-2</v>
      </c>
      <c r="E60" s="51">
        <v>5.1331212689006055E-2</v>
      </c>
      <c r="F60" s="51">
        <v>5.0680372414374182E-2</v>
      </c>
      <c r="G60" s="51">
        <v>5.4005362828892241E-2</v>
      </c>
      <c r="H60" s="51">
        <v>5.5956017104459375E-2</v>
      </c>
      <c r="I60" s="51">
        <v>5.2544833810775814E-2</v>
      </c>
      <c r="J60" s="51">
        <v>4.9610205527994333E-2</v>
      </c>
      <c r="K60" s="51">
        <v>5.2690166975881261E-2</v>
      </c>
      <c r="L60" s="51">
        <v>4.9672740137979836E-2</v>
      </c>
      <c r="M60" s="51">
        <v>4.5253066694155242E-2</v>
      </c>
      <c r="N60" s="51">
        <v>4.71388447091469E-2</v>
      </c>
      <c r="O60" s="51">
        <v>5.0725115359261698E-2</v>
      </c>
      <c r="P60" s="51">
        <v>5.0925024342745859E-2</v>
      </c>
      <c r="Q60" s="51">
        <v>5.2282792238824989E-2</v>
      </c>
      <c r="R60" s="51">
        <v>5.6389786479123107E-2</v>
      </c>
      <c r="S60" s="51">
        <v>5.4671433543202454E-2</v>
      </c>
      <c r="T60" s="51">
        <v>5.3854608258753336E-2</v>
      </c>
      <c r="U60" s="51">
        <v>6.0759411015704069E-2</v>
      </c>
      <c r="V60" s="52">
        <f t="shared" si="8"/>
        <v>8.4766187768790802E-3</v>
      </c>
      <c r="W60" s="11">
        <f t="shared" si="9"/>
        <v>9.8343866729582105E-3</v>
      </c>
    </row>
    <row r="61" spans="1:23" ht="14.25" thickTop="1" thickBot="1" x14ac:dyDescent="0.25">
      <c r="A61" s="57" t="s">
        <v>54</v>
      </c>
      <c r="B61" s="51">
        <v>6.826924136714832E-2</v>
      </c>
      <c r="C61" s="51">
        <v>6.4913137662999623E-2</v>
      </c>
      <c r="D61" s="51">
        <v>5.2883365399615204E-2</v>
      </c>
      <c r="E61" s="51">
        <v>6.026928367941594E-2</v>
      </c>
      <c r="F61" s="51">
        <v>6.1067997990712171E-2</v>
      </c>
      <c r="G61" s="51">
        <v>5.3919121318022963E-2</v>
      </c>
      <c r="H61" s="51">
        <v>6.9246557006454684E-2</v>
      </c>
      <c r="I61" s="51">
        <v>6.2055893255646748E-2</v>
      </c>
      <c r="J61" s="51">
        <v>6.0341606618628238E-2</v>
      </c>
      <c r="K61" s="51">
        <v>5.1124900395029073E-2</v>
      </c>
      <c r="L61" s="51">
        <v>5.5910942604767477E-2</v>
      </c>
      <c r="M61" s="51">
        <v>6.4318602180158196E-2</v>
      </c>
      <c r="N61" s="51">
        <v>5.3813475144791331E-2</v>
      </c>
      <c r="O61" s="51">
        <v>6.8326744744522855E-2</v>
      </c>
      <c r="P61" s="51">
        <v>6.2728539398954647E-2</v>
      </c>
      <c r="Q61" s="51">
        <v>5.7996314615459219E-2</v>
      </c>
      <c r="R61" s="51">
        <v>6.3151852159238658E-2</v>
      </c>
      <c r="S61" s="51">
        <v>6.8128714900594384E-2</v>
      </c>
      <c r="T61" s="51">
        <v>7.4897901703985359E-2</v>
      </c>
      <c r="U61" s="51">
        <v>9.2865701908009954E-2</v>
      </c>
      <c r="V61" s="52">
        <f t="shared" si="8"/>
        <v>3.4869387292550735E-2</v>
      </c>
      <c r="W61" s="11">
        <f t="shared" si="9"/>
        <v>3.0137162509055307E-2</v>
      </c>
    </row>
    <row r="62" spans="1:23" ht="14.25" thickTop="1" thickBot="1" x14ac:dyDescent="0.25">
      <c r="A62" s="57" t="s">
        <v>55</v>
      </c>
      <c r="B62" s="51">
        <v>6.6668424568435122E-2</v>
      </c>
      <c r="C62" s="51">
        <v>7.1145570621186774E-2</v>
      </c>
      <c r="D62" s="51">
        <v>7.5116080414760186E-2</v>
      </c>
      <c r="E62" s="51">
        <v>7.0675241424895341E-2</v>
      </c>
      <c r="F62" s="51">
        <v>7.4084137704974601E-2</v>
      </c>
      <c r="G62" s="51">
        <v>7.0358778784173112E-2</v>
      </c>
      <c r="H62" s="51">
        <v>6.7414407946614574E-2</v>
      </c>
      <c r="I62" s="51">
        <v>6.5059578664855858E-2</v>
      </c>
      <c r="J62" s="51">
        <v>6.2583530278623692E-2</v>
      </c>
      <c r="K62" s="51">
        <v>6.4649863899152019E-2</v>
      </c>
      <c r="L62" s="51">
        <v>6.1409632853164538E-2</v>
      </c>
      <c r="M62" s="51">
        <v>6.2534284147010427E-2</v>
      </c>
      <c r="N62" s="51">
        <v>5.6421619351839356E-2</v>
      </c>
      <c r="O62" s="51">
        <v>5.7245976503517107E-2</v>
      </c>
      <c r="P62" s="51">
        <v>5.7291383256971425E-2</v>
      </c>
      <c r="Q62" s="51">
        <v>5.6147886229125317E-2</v>
      </c>
      <c r="R62" s="51">
        <v>5.9529944047919246E-2</v>
      </c>
      <c r="S62" s="51">
        <v>6.4230065513781506E-2</v>
      </c>
      <c r="T62" s="51">
        <v>7.1648909405149966E-2</v>
      </c>
      <c r="U62" s="51">
        <v>7.5256864633575324E-2</v>
      </c>
      <c r="V62" s="52">
        <f t="shared" si="8"/>
        <v>1.9108978404450007E-2</v>
      </c>
      <c r="W62" s="11">
        <f t="shared" si="9"/>
        <v>1.7965481376603899E-2</v>
      </c>
    </row>
    <row r="63" spans="1:23" ht="14.25" thickTop="1" thickBot="1" x14ac:dyDescent="0.25">
      <c r="A63" s="57" t="s">
        <v>56</v>
      </c>
      <c r="B63" s="51">
        <v>4.2053827860011175E-2</v>
      </c>
      <c r="C63" s="51">
        <v>4.7593098335413801E-2</v>
      </c>
      <c r="D63" s="51">
        <v>5.0387670858218686E-2</v>
      </c>
      <c r="E63" s="51">
        <v>5.0928527638704403E-2</v>
      </c>
      <c r="F63" s="51">
        <v>5.3305262070212599E-2</v>
      </c>
      <c r="G63" s="51">
        <v>4.73715218538657E-2</v>
      </c>
      <c r="H63" s="51">
        <v>5.1222472902055033E-2</v>
      </c>
      <c r="I63" s="51">
        <v>5.237201984751301E-2</v>
      </c>
      <c r="J63" s="51">
        <v>5.3196933955327048E-2</v>
      </c>
      <c r="K63" s="51">
        <v>5.6630338426239768E-2</v>
      </c>
      <c r="L63" s="51">
        <v>5.7520563373872284E-2</v>
      </c>
      <c r="M63" s="51">
        <v>5.8919980029048656E-2</v>
      </c>
      <c r="N63" s="51">
        <v>5.6479401596722816E-2</v>
      </c>
      <c r="O63" s="51">
        <v>5.8270982874890048E-2</v>
      </c>
      <c r="P63" s="51">
        <v>6.5306872076315595E-2</v>
      </c>
      <c r="Q63" s="51">
        <v>6.1936480869657889E-2</v>
      </c>
      <c r="R63" s="51">
        <v>6.7112256401997097E-2</v>
      </c>
      <c r="S63" s="51">
        <v>6.5545559500729739E-2</v>
      </c>
      <c r="T63" s="51">
        <v>7.5406462462728266E-2</v>
      </c>
      <c r="U63" s="51">
        <v>9.4875559449667288E-2</v>
      </c>
      <c r="V63" s="52">
        <f t="shared" si="8"/>
        <v>3.2939078580009398E-2</v>
      </c>
      <c r="W63" s="11">
        <f t="shared" si="9"/>
        <v>2.9568687373351693E-2</v>
      </c>
    </row>
    <row r="64" spans="1:23" ht="14.25" thickTop="1" thickBot="1" x14ac:dyDescent="0.25">
      <c r="A64" s="57" t="s">
        <v>57</v>
      </c>
      <c r="B64" s="51">
        <v>3.7383177570093459E-3</v>
      </c>
      <c r="C64" s="51">
        <v>3.5799522673031028E-3</v>
      </c>
      <c r="D64" s="51">
        <v>2.717391304347826E-3</v>
      </c>
      <c r="E64" s="51">
        <v>2.6191723415400735E-3</v>
      </c>
      <c r="F64" s="51">
        <v>6.3492063492063492E-3</v>
      </c>
      <c r="G64" s="51">
        <v>2.2499999999999999E-2</v>
      </c>
      <c r="H64" s="51">
        <v>2.0642201834862386E-2</v>
      </c>
      <c r="I64" s="51">
        <v>2.062822315986873E-2</v>
      </c>
      <c r="J64" s="51">
        <v>2.0683453237410072E-2</v>
      </c>
      <c r="K64" s="51">
        <v>2.0544886109870479E-2</v>
      </c>
      <c r="L64" s="51">
        <v>1.8804847471792729E-2</v>
      </c>
      <c r="M64" s="51">
        <v>1.8610421836228287E-2</v>
      </c>
      <c r="N64" s="51">
        <v>1.928600738613049E-2</v>
      </c>
      <c r="O64" s="51">
        <v>1.886080724254998E-2</v>
      </c>
      <c r="P64" s="51">
        <v>2.1336553945249599E-2</v>
      </c>
      <c r="Q64" s="51">
        <v>2.1048451151707705E-2</v>
      </c>
      <c r="R64" s="51">
        <v>2.1024464831804281E-2</v>
      </c>
      <c r="S64" s="51">
        <v>2.6354319180087848E-2</v>
      </c>
      <c r="T64" s="51">
        <v>3.2336578581363004E-2</v>
      </c>
      <c r="U64" s="51">
        <v>3.4791965566714489E-2</v>
      </c>
      <c r="V64" s="52">
        <f t="shared" si="8"/>
        <v>1.3743514415006784E-2</v>
      </c>
      <c r="W64" s="11">
        <f t="shared" si="9"/>
        <v>1.345541162146489E-2</v>
      </c>
    </row>
    <row r="65" spans="1:23" ht="14.25" thickTop="1" thickBot="1" x14ac:dyDescent="0.25">
      <c r="A65" s="57" t="s">
        <v>58</v>
      </c>
      <c r="B65" s="51">
        <v>0.13182104599873976</v>
      </c>
      <c r="C65" s="51">
        <v>0.14026666666666668</v>
      </c>
      <c r="D65" s="51">
        <v>0.16058037169872841</v>
      </c>
      <c r="E65" s="51">
        <v>0.20787787410478703</v>
      </c>
      <c r="F65" s="51">
        <v>0.24385672636401498</v>
      </c>
      <c r="G65" s="51">
        <v>0.27227508650519033</v>
      </c>
      <c r="H65" s="51">
        <v>0.26493108728943338</v>
      </c>
      <c r="I65" s="51">
        <v>0.29486023444544635</v>
      </c>
      <c r="J65" s="51">
        <v>0.3254151291512915</v>
      </c>
      <c r="K65" s="51">
        <v>0.31751640585562846</v>
      </c>
      <c r="L65" s="51">
        <v>0.31801175841795831</v>
      </c>
      <c r="M65" s="51">
        <v>0.3175609756097561</v>
      </c>
      <c r="N65" s="51">
        <v>0.31381791118829072</v>
      </c>
      <c r="O65" s="51">
        <v>0.30749474667289284</v>
      </c>
      <c r="P65" s="51">
        <v>0.33</v>
      </c>
      <c r="Q65" s="51">
        <v>0.32917038358608386</v>
      </c>
      <c r="R65" s="51">
        <v>0.30925605536332179</v>
      </c>
      <c r="S65" s="51">
        <v>0.29552614996849402</v>
      </c>
      <c r="T65" s="51">
        <v>0.29980404964075769</v>
      </c>
      <c r="U65" s="51">
        <v>0.36174636174636177</v>
      </c>
      <c r="V65" s="52">
        <f t="shared" si="8"/>
        <v>3.2575978160277907E-2</v>
      </c>
      <c r="W65" s="11">
        <f t="shared" si="9"/>
        <v>3.1746361746361751E-2</v>
      </c>
    </row>
    <row r="66" spans="1:23" ht="14.25" thickTop="1" thickBot="1" x14ac:dyDescent="0.25">
      <c r="A66" s="57" t="s">
        <v>59</v>
      </c>
      <c r="B66" s="51">
        <v>1.994408201304753E-2</v>
      </c>
      <c r="C66" s="51">
        <v>1.8626171550599122E-2</v>
      </c>
      <c r="D66" s="51">
        <v>2.8634361233480177E-2</v>
      </c>
      <c r="E66" s="51">
        <v>5.087563733096874E-2</v>
      </c>
      <c r="F66" s="51">
        <v>5.9230864350191668E-2</v>
      </c>
      <c r="G66" s="51">
        <v>5.6543181557518064E-2</v>
      </c>
      <c r="H66" s="51">
        <v>5.6671982987772464E-2</v>
      </c>
      <c r="I66" s="51">
        <v>6.1134879531637015E-2</v>
      </c>
      <c r="J66" s="51">
        <v>6.5212720240653207E-2</v>
      </c>
      <c r="K66" s="51">
        <v>7.9417352754908174E-2</v>
      </c>
      <c r="L66" s="51">
        <v>9.0832632464255672E-2</v>
      </c>
      <c r="M66" s="51">
        <v>8.3140314519078384E-2</v>
      </c>
      <c r="N66" s="51">
        <v>8.0550774526678137E-2</v>
      </c>
      <c r="O66" s="51">
        <v>7.8197481776010602E-2</v>
      </c>
      <c r="P66" s="51">
        <v>8.0169234107181603E-2</v>
      </c>
      <c r="Q66" s="51">
        <v>8.7458174685589016E-2</v>
      </c>
      <c r="R66" s="51">
        <v>9.2836946277097085E-2</v>
      </c>
      <c r="S66" s="51">
        <v>8.8571739840941285E-2</v>
      </c>
      <c r="T66" s="51">
        <v>9.2481775650092482E-2</v>
      </c>
      <c r="U66" s="51">
        <v>0.1046831955922865</v>
      </c>
      <c r="V66" s="52">
        <f t="shared" si="8"/>
        <v>1.7225020906697489E-2</v>
      </c>
      <c r="W66" s="11">
        <f t="shared" si="9"/>
        <v>2.4513961485104901E-2</v>
      </c>
    </row>
    <row r="67" spans="1:23" ht="24" thickTop="1" thickBot="1" x14ac:dyDescent="0.25">
      <c r="A67" s="57" t="s">
        <v>60</v>
      </c>
      <c r="B67" s="51">
        <v>5.1150895140664966E-3</v>
      </c>
      <c r="C67" s="51">
        <v>5.0599201065246336E-3</v>
      </c>
      <c r="D67" s="51">
        <v>9.2986184909670568E-3</v>
      </c>
      <c r="E67" s="51">
        <v>8.9145254326166747E-3</v>
      </c>
      <c r="F67" s="51">
        <v>9.4060736361193231E-3</v>
      </c>
      <c r="G67" s="51">
        <v>1.0558069381598794E-2</v>
      </c>
      <c r="H67" s="51">
        <v>8.8757396449704144E-3</v>
      </c>
      <c r="I67" s="51">
        <v>9.883198562443846E-3</v>
      </c>
      <c r="J67" s="51">
        <v>1.1328842620943049E-2</v>
      </c>
      <c r="K67" s="51">
        <v>1.0177377144518756E-2</v>
      </c>
      <c r="L67" s="51">
        <v>1.0875627440044618E-2</v>
      </c>
      <c r="M67" s="51">
        <v>1.0482180293501049E-2</v>
      </c>
      <c r="N67" s="51">
        <v>9.5333667837431014E-3</v>
      </c>
      <c r="O67" s="51">
        <v>9.5102234902520212E-3</v>
      </c>
      <c r="P67" s="51">
        <v>1.007070923505464E-2</v>
      </c>
      <c r="Q67" s="51">
        <v>1.4816360601001669E-2</v>
      </c>
      <c r="R67" s="51">
        <v>1.5711252653927813E-2</v>
      </c>
      <c r="S67" s="51">
        <v>2.3819835426591596E-2</v>
      </c>
      <c r="T67" s="51">
        <v>2.5530073561228904E-2</v>
      </c>
      <c r="U67" s="51">
        <v>2.7504011001604399E-2</v>
      </c>
      <c r="V67" s="52">
        <f t="shared" si="8"/>
        <v>1.268765040060273E-2</v>
      </c>
      <c r="W67" s="11">
        <f t="shared" si="9"/>
        <v>1.7433301766549759E-2</v>
      </c>
    </row>
    <row r="68" spans="1:23" ht="14.25" thickTop="1" thickBot="1" x14ac:dyDescent="0.25">
      <c r="A68" s="57" t="s">
        <v>61</v>
      </c>
      <c r="B68" s="51">
        <v>2.5644551392231006E-2</v>
      </c>
      <c r="C68" s="51">
        <v>2.8752841011580505E-2</v>
      </c>
      <c r="D68" s="51">
        <v>3.1324922375506034E-2</v>
      </c>
      <c r="E68" s="51">
        <v>3.1419243326291528E-2</v>
      </c>
      <c r="F68" s="51">
        <v>3.2426447326795317E-2</v>
      </c>
      <c r="G68" s="51">
        <v>3.3079558431671111E-2</v>
      </c>
      <c r="H68" s="51">
        <v>3.1905399375278892E-2</v>
      </c>
      <c r="I68" s="51">
        <v>3.1830740698686653E-2</v>
      </c>
      <c r="J68" s="51">
        <v>3.1975185724132646E-2</v>
      </c>
      <c r="K68" s="51">
        <v>3.2560472204004473E-2</v>
      </c>
      <c r="L68" s="51">
        <v>3.2799841928472635E-2</v>
      </c>
      <c r="M68" s="51">
        <v>3.3504458254525804E-2</v>
      </c>
      <c r="N68" s="51">
        <v>3.3847340015420203E-2</v>
      </c>
      <c r="O68" s="51">
        <v>3.4236481124589047E-2</v>
      </c>
      <c r="P68" s="51">
        <v>3.6282476822708021E-2</v>
      </c>
      <c r="Q68" s="51">
        <v>4.2917990181923188E-2</v>
      </c>
      <c r="R68" s="51">
        <v>4.4824449699836275E-2</v>
      </c>
      <c r="S68" s="51">
        <v>5.0716034725829189E-2</v>
      </c>
      <c r="T68" s="51">
        <v>5.9284408461739359E-2</v>
      </c>
      <c r="U68" s="51">
        <v>7.3257467994310099E-2</v>
      </c>
      <c r="V68" s="52">
        <f t="shared" si="8"/>
        <v>3.0339477812386911E-2</v>
      </c>
      <c r="W68" s="11">
        <f t="shared" si="9"/>
        <v>3.6974991171602078E-2</v>
      </c>
    </row>
    <row r="69" spans="1:23" ht="14.25" thickTop="1" thickBot="1" x14ac:dyDescent="0.25">
      <c r="A69" s="57" t="s">
        <v>62</v>
      </c>
      <c r="B69" s="51">
        <v>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2">
        <f t="shared" si="8"/>
        <v>0</v>
      </c>
      <c r="W69" s="11">
        <f t="shared" si="9"/>
        <v>0</v>
      </c>
    </row>
    <row r="70" spans="1:23" ht="24" thickTop="1" thickBot="1" x14ac:dyDescent="0.25">
      <c r="A70" s="57" t="s">
        <v>63</v>
      </c>
      <c r="B70" s="51">
        <v>1.099983582334592E-2</v>
      </c>
      <c r="C70" s="51">
        <v>1.062281928493735E-2</v>
      </c>
      <c r="D70" s="51">
        <v>1.1088781516797082E-2</v>
      </c>
      <c r="E70" s="51">
        <v>1.1474970748692501E-2</v>
      </c>
      <c r="F70" s="51">
        <v>1.1434642213120483E-2</v>
      </c>
      <c r="G70" s="51">
        <v>1.2080097186770587E-2</v>
      </c>
      <c r="H70" s="51">
        <v>1.2674171455561678E-2</v>
      </c>
      <c r="I70" s="51">
        <v>1.4208398802089628E-2</v>
      </c>
      <c r="J70" s="51">
        <v>1.4959647446108103E-2</v>
      </c>
      <c r="K70" s="51">
        <v>1.5392433502280112E-2</v>
      </c>
      <c r="L70" s="51">
        <v>1.6285538911598386E-2</v>
      </c>
      <c r="M70" s="51">
        <v>1.6784049452776652E-2</v>
      </c>
      <c r="N70" s="51">
        <v>1.8590230321437612E-2</v>
      </c>
      <c r="O70" s="51">
        <v>1.7544938156244621E-2</v>
      </c>
      <c r="P70" s="51">
        <v>2.0613568179618697E-2</v>
      </c>
      <c r="Q70" s="51">
        <v>2.6101181460163585E-2</v>
      </c>
      <c r="R70" s="51">
        <v>2.8526899819213265E-2</v>
      </c>
      <c r="S70" s="51">
        <v>2.734029169190625E-2</v>
      </c>
      <c r="T70" s="51">
        <v>3.3304307372991546E-2</v>
      </c>
      <c r="U70" s="51">
        <v>3.8566649101091928E-2</v>
      </c>
      <c r="V70" s="52">
        <f t="shared" si="8"/>
        <v>1.2465467640928343E-2</v>
      </c>
      <c r="W70" s="11">
        <f t="shared" si="9"/>
        <v>1.7953080921473231E-2</v>
      </c>
    </row>
    <row r="71" spans="1:23" ht="14.25" thickTop="1" thickBot="1" x14ac:dyDescent="0.25">
      <c r="A71" s="57" t="s">
        <v>64</v>
      </c>
      <c r="B71" s="51">
        <v>0.19756491587533001</v>
      </c>
      <c r="C71" s="51">
        <v>0.19339063426200356</v>
      </c>
      <c r="D71" s="51">
        <v>0.21021194605009633</v>
      </c>
      <c r="E71" s="51">
        <v>0.21872619229011123</v>
      </c>
      <c r="F71" s="51">
        <v>0.21299556099801009</v>
      </c>
      <c r="G71" s="51">
        <v>0.21446895844022576</v>
      </c>
      <c r="H71" s="51">
        <v>0.19934606780244365</v>
      </c>
      <c r="I71" s="51">
        <v>0.20428136671738831</v>
      </c>
      <c r="J71" s="51">
        <v>0.20193844584254378</v>
      </c>
      <c r="K71" s="51">
        <v>0.22756728955940339</v>
      </c>
      <c r="L71" s="51">
        <v>0.2256362826705032</v>
      </c>
      <c r="M71" s="51">
        <v>0.21667645331767468</v>
      </c>
      <c r="N71" s="51">
        <v>0.20843800322061193</v>
      </c>
      <c r="O71" s="51">
        <v>0.1840217358121928</v>
      </c>
      <c r="P71" s="51">
        <v>0.19436900235379323</v>
      </c>
      <c r="Q71" s="51">
        <v>0.20803152343976358</v>
      </c>
      <c r="R71" s="51">
        <v>0.21696137738483015</v>
      </c>
      <c r="S71" s="51">
        <v>0.23705802490998171</v>
      </c>
      <c r="T71" s="51">
        <v>0.24819996487736345</v>
      </c>
      <c r="U71" s="51">
        <v>0.27284833844343276</v>
      </c>
      <c r="V71" s="59">
        <f t="shared" si="8"/>
        <v>6.4816815003669176E-2</v>
      </c>
      <c r="W71" s="58">
        <f t="shared" si="9"/>
        <v>7.8479336089639529E-2</v>
      </c>
    </row>
    <row r="72" spans="1:23" ht="14.25" thickTop="1" thickBot="1" x14ac:dyDescent="0.25">
      <c r="A72" s="57" t="s">
        <v>65</v>
      </c>
      <c r="B72" s="51">
        <v>1.5252731976676835E-2</v>
      </c>
      <c r="C72" s="51">
        <v>1.3387832474379481E-2</v>
      </c>
      <c r="D72" s="51">
        <v>1.5112205857115457E-2</v>
      </c>
      <c r="E72" s="51">
        <v>3.8697722097917261E-2</v>
      </c>
      <c r="F72" s="51">
        <v>3.9787359472121961E-2</v>
      </c>
      <c r="G72" s="51">
        <v>3.9240392403924039E-2</v>
      </c>
      <c r="H72" s="51">
        <v>3.7273603082851638E-2</v>
      </c>
      <c r="I72" s="51">
        <v>3.7748926200702852E-2</v>
      </c>
      <c r="J72" s="51">
        <v>4.0792941446086854E-2</v>
      </c>
      <c r="K72" s="51">
        <v>4.0143798681845415E-2</v>
      </c>
      <c r="L72" s="51">
        <v>4.2318911576744084E-2</v>
      </c>
      <c r="M72" s="51">
        <v>4.499535788496397E-2</v>
      </c>
      <c r="N72" s="51">
        <v>4.6352872714250544E-2</v>
      </c>
      <c r="O72" s="51">
        <v>4.5262101174108504E-2</v>
      </c>
      <c r="P72" s="51">
        <v>4.6996508706481192E-2</v>
      </c>
      <c r="Q72" s="51">
        <v>4.8197172203360693E-2</v>
      </c>
      <c r="R72" s="51">
        <v>4.8065110565110564E-2</v>
      </c>
      <c r="S72" s="51">
        <v>4.9563251464392145E-2</v>
      </c>
      <c r="T72" s="51">
        <v>5.6166722227273189E-2</v>
      </c>
      <c r="U72" s="51">
        <v>6.5733561363564827E-2</v>
      </c>
      <c r="V72" s="52">
        <f t="shared" si="8"/>
        <v>1.7536389160204134E-2</v>
      </c>
      <c r="W72" s="11">
        <f t="shared" si="9"/>
        <v>1.8737052657083635E-2</v>
      </c>
    </row>
    <row r="73" spans="1:23" ht="14.25" thickTop="1" thickBot="1" x14ac:dyDescent="0.25">
      <c r="A73" s="57" t="s">
        <v>66</v>
      </c>
      <c r="B73" s="51">
        <v>0.18538626852166046</v>
      </c>
      <c r="C73" s="51">
        <v>0.1839363728016131</v>
      </c>
      <c r="D73" s="51">
        <v>0.14898620401337792</v>
      </c>
      <c r="E73" s="51">
        <v>0.16987349845859467</v>
      </c>
      <c r="F73" s="51">
        <v>0.17620737540503009</v>
      </c>
      <c r="G73" s="51">
        <v>0.16066240557815223</v>
      </c>
      <c r="H73" s="51">
        <v>0.18534440644846117</v>
      </c>
      <c r="I73" s="51">
        <v>0.17373568812867937</v>
      </c>
      <c r="J73" s="51">
        <v>0.16026273987893358</v>
      </c>
      <c r="K73" s="51">
        <v>0.13392105790422762</v>
      </c>
      <c r="L73" s="51">
        <v>0.14971920181622655</v>
      </c>
      <c r="M73" s="51">
        <v>0.15874084339734706</v>
      </c>
      <c r="N73" s="51">
        <v>0.13500265977657877</v>
      </c>
      <c r="O73" s="51">
        <v>0.16531566640685894</v>
      </c>
      <c r="P73" s="51">
        <v>0.14232209737827714</v>
      </c>
      <c r="Q73" s="51">
        <v>0.12681556090796292</v>
      </c>
      <c r="R73" s="51">
        <v>0.16429238673517049</v>
      </c>
      <c r="S73" s="51">
        <v>0.17089137550430084</v>
      </c>
      <c r="T73" s="51">
        <v>0.17233308208037451</v>
      </c>
      <c r="U73" s="51">
        <v>0.18963514758300293</v>
      </c>
      <c r="V73" s="52">
        <f t="shared" si="8"/>
        <v>6.2819586675040007E-2</v>
      </c>
      <c r="W73" s="58">
        <f t="shared" si="9"/>
        <v>4.7313050204725787E-2</v>
      </c>
    </row>
    <row r="74" spans="1:23" ht="14.25" thickTop="1" thickBot="1" x14ac:dyDescent="0.25">
      <c r="A74" s="57" t="s">
        <v>67</v>
      </c>
      <c r="B74" s="51">
        <v>2.5409717651968731E-2</v>
      </c>
      <c r="C74" s="51">
        <v>3.8729346970889061E-2</v>
      </c>
      <c r="D74" s="51">
        <v>3.8414725288804422E-2</v>
      </c>
      <c r="E74" s="51">
        <v>4.8670942108786253E-2</v>
      </c>
      <c r="F74" s="51">
        <v>5.1988187624476344E-2</v>
      </c>
      <c r="G74" s="51">
        <v>5.9233523293011035E-2</v>
      </c>
      <c r="H74" s="51">
        <v>7.95958090031888E-2</v>
      </c>
      <c r="I74" s="51">
        <v>0.10699742466597698</v>
      </c>
      <c r="J74" s="51">
        <v>0.11228782823153924</v>
      </c>
      <c r="K74" s="51">
        <v>0.11985610726549299</v>
      </c>
      <c r="L74" s="51">
        <v>0.10971437880104257</v>
      </c>
      <c r="M74" s="51">
        <v>9.1666220341706392E-2</v>
      </c>
      <c r="N74" s="51">
        <v>9.6825847774994186E-2</v>
      </c>
      <c r="O74" s="51">
        <v>9.9411282509874063E-2</v>
      </c>
      <c r="P74" s="51">
        <v>0.11557928835349496</v>
      </c>
      <c r="Q74" s="51">
        <v>0.12555278808519291</v>
      </c>
      <c r="R74" s="51">
        <v>0.11714978804734018</v>
      </c>
      <c r="S74" s="51">
        <v>0.11703962933753943</v>
      </c>
      <c r="T74" s="51">
        <v>0.13193895693401816</v>
      </c>
      <c r="U74" s="51">
        <v>0.14878482513337285</v>
      </c>
      <c r="V74" s="52">
        <f t="shared" si="8"/>
        <v>2.3232037048179943E-2</v>
      </c>
      <c r="W74" s="11">
        <f t="shared" si="9"/>
        <v>3.3205536779877892E-2</v>
      </c>
    </row>
    <row r="75" spans="1:23" ht="14.25" thickTop="1" thickBot="1" x14ac:dyDescent="0.25">
      <c r="A75" s="57" t="s">
        <v>68</v>
      </c>
      <c r="B75" s="51">
        <v>9.1115774746414829E-2</v>
      </c>
      <c r="C75" s="51">
        <v>0.10407647907647907</v>
      </c>
      <c r="D75" s="51">
        <v>0.10863239573229874</v>
      </c>
      <c r="E75" s="51">
        <v>9.7078402366863908E-2</v>
      </c>
      <c r="F75" s="51">
        <v>9.8666666666666666E-2</v>
      </c>
      <c r="G75" s="51">
        <v>8.9559623948540321E-2</v>
      </c>
      <c r="H75" s="51">
        <v>9.1584941474217016E-2</v>
      </c>
      <c r="I75" s="51">
        <v>8.056655498020103E-2</v>
      </c>
      <c r="J75" s="51">
        <v>8.6862106406080344E-2</v>
      </c>
      <c r="K75" s="51">
        <v>8.6029869321717481E-2</v>
      </c>
      <c r="L75" s="51">
        <v>0.12262682850918145</v>
      </c>
      <c r="M75" s="51">
        <v>0.1150140803319994</v>
      </c>
      <c r="N75" s="51">
        <v>0.10464776381175095</v>
      </c>
      <c r="O75" s="51">
        <v>0.10313447927199192</v>
      </c>
      <c r="P75" s="51">
        <v>0.11523902986120847</v>
      </c>
      <c r="Q75" s="51">
        <v>0.10601287494863718</v>
      </c>
      <c r="R75" s="51">
        <v>0.1047606056472514</v>
      </c>
      <c r="S75" s="51">
        <v>0.10029980921231943</v>
      </c>
      <c r="T75" s="51">
        <v>0.10985043837029397</v>
      </c>
      <c r="U75" s="51">
        <v>0.12696822215860293</v>
      </c>
      <c r="V75" s="52">
        <f t="shared" si="8"/>
        <v>2.0955347209965752E-2</v>
      </c>
      <c r="W75" s="11">
        <f t="shared" si="9"/>
        <v>1.1729192297394456E-2</v>
      </c>
    </row>
    <row r="76" spans="1:23" ht="14.25" thickTop="1" thickBot="1" x14ac:dyDescent="0.25">
      <c r="A76" s="57" t="s">
        <v>69</v>
      </c>
      <c r="B76" s="51">
        <v>1.5396892456461531E-2</v>
      </c>
      <c r="C76" s="51">
        <v>1.3738703442511623E-2</v>
      </c>
      <c r="D76" s="51">
        <v>1.5706806282722512E-2</v>
      </c>
      <c r="E76" s="51">
        <v>2.6388187075402841E-2</v>
      </c>
      <c r="F76" s="51">
        <v>3.1020547555353179E-2</v>
      </c>
      <c r="G76" s="51">
        <v>2.7743732590529247E-2</v>
      </c>
      <c r="H76" s="51">
        <v>2.4027648252784025E-2</v>
      </c>
      <c r="I76" s="51">
        <v>2.3671232876712328E-2</v>
      </c>
      <c r="J76" s="51">
        <v>2.4791054890444995E-2</v>
      </c>
      <c r="K76" s="51">
        <v>2.5629496402877698E-2</v>
      </c>
      <c r="L76" s="51">
        <v>2.7145797407798853E-2</v>
      </c>
      <c r="M76" s="51">
        <v>4.0820665461890081E-2</v>
      </c>
      <c r="N76" s="51">
        <v>3.9268395530255115E-2</v>
      </c>
      <c r="O76" s="51">
        <v>3.4243307712695466E-2</v>
      </c>
      <c r="P76" s="51">
        <v>3.9245201870867157E-2</v>
      </c>
      <c r="Q76" s="51">
        <v>4.2369330679794703E-2</v>
      </c>
      <c r="R76" s="51">
        <v>4.4121532364597094E-2</v>
      </c>
      <c r="S76" s="51">
        <v>5.4354505334897489E-2</v>
      </c>
      <c r="T76" s="51">
        <v>5.3832364604269649E-2</v>
      </c>
      <c r="U76" s="51">
        <v>7.2291307193431312E-2</v>
      </c>
      <c r="V76" s="52">
        <f t="shared" si="8"/>
        <v>2.9921976513636608E-2</v>
      </c>
      <c r="W76" s="11">
        <f t="shared" si="9"/>
        <v>3.3046105322564155E-2</v>
      </c>
    </row>
    <row r="77" spans="1:23" ht="14.25" thickTop="1" thickBot="1" x14ac:dyDescent="0.25">
      <c r="A77" s="57" t="s">
        <v>70</v>
      </c>
      <c r="B77" s="51">
        <v>0.18997854522804347</v>
      </c>
      <c r="C77" s="51">
        <v>0.18123870879776391</v>
      </c>
      <c r="D77" s="51">
        <v>0.19449063697491142</v>
      </c>
      <c r="E77" s="51">
        <v>0.19452092511013216</v>
      </c>
      <c r="F77" s="51">
        <v>0.18664477285166942</v>
      </c>
      <c r="G77" s="51">
        <v>0.20732243765438366</v>
      </c>
      <c r="H77" s="51">
        <v>0.19382234524408656</v>
      </c>
      <c r="I77" s="51">
        <v>0.20445657116871305</v>
      </c>
      <c r="J77" s="51">
        <v>0.21744088344736526</v>
      </c>
      <c r="K77" s="51">
        <v>0.21821900093230279</v>
      </c>
      <c r="L77" s="51">
        <v>0.23531741196539541</v>
      </c>
      <c r="M77" s="51">
        <v>0.22225205070842655</v>
      </c>
      <c r="N77" s="51">
        <v>0.21919981865578603</v>
      </c>
      <c r="O77" s="51">
        <v>0.20901902115836718</v>
      </c>
      <c r="P77" s="51">
        <v>0.23054433340421007</v>
      </c>
      <c r="Q77" s="51">
        <v>0.23233281582427692</v>
      </c>
      <c r="R77" s="51">
        <v>0.22889310763064916</v>
      </c>
      <c r="S77" s="51">
        <v>0.22982572834907544</v>
      </c>
      <c r="T77" s="51">
        <v>0.25155649021832371</v>
      </c>
      <c r="U77" s="51">
        <v>0.23190920050574848</v>
      </c>
      <c r="V77" s="52">
        <f t="shared" si="8"/>
        <v>-4.2361531852844192E-4</v>
      </c>
      <c r="W77" s="11">
        <f t="shared" si="9"/>
        <v>1.3648671015384084E-3</v>
      </c>
    </row>
    <row r="78" spans="1:23" ht="14.25" thickTop="1" thickBot="1" x14ac:dyDescent="0.25">
      <c r="A78" s="57" t="s">
        <v>71</v>
      </c>
      <c r="B78" s="51">
        <v>0.24359841122285134</v>
      </c>
      <c r="C78" s="51">
        <v>0.22578657685040665</v>
      </c>
      <c r="D78" s="51">
        <v>0.26273950705290217</v>
      </c>
      <c r="E78" s="51">
        <v>0.27032030308248667</v>
      </c>
      <c r="F78" s="51">
        <v>0.23075528700906345</v>
      </c>
      <c r="G78" s="51">
        <v>0.25515294865933891</v>
      </c>
      <c r="H78" s="51">
        <v>0.23019878863177512</v>
      </c>
      <c r="I78" s="51">
        <v>0.26904330873137444</v>
      </c>
      <c r="J78" s="51">
        <v>0.2739739426425134</v>
      </c>
      <c r="K78" s="51">
        <v>0.26622690767053947</v>
      </c>
      <c r="L78" s="51">
        <v>0.30927402433906842</v>
      </c>
      <c r="M78" s="51">
        <v>0.28110553558022838</v>
      </c>
      <c r="N78" s="51">
        <v>0.25378070005801584</v>
      </c>
      <c r="O78" s="51">
        <v>0.2442289116249729</v>
      </c>
      <c r="P78" s="51">
        <v>0.24914248896132199</v>
      </c>
      <c r="Q78" s="51">
        <v>0.28653433580084653</v>
      </c>
      <c r="R78" s="51">
        <v>0.28517065049351886</v>
      </c>
      <c r="S78" s="51">
        <v>0.30430976162998924</v>
      </c>
      <c r="T78" s="51">
        <v>0.31252000640204863</v>
      </c>
      <c r="U78" s="51">
        <v>0.34442291362755556</v>
      </c>
      <c r="V78" s="59">
        <f t="shared" si="8"/>
        <v>5.7888577826709031E-2</v>
      </c>
      <c r="W78" s="58">
        <f t="shared" si="9"/>
        <v>9.5280424666233571E-2</v>
      </c>
    </row>
    <row r="79" spans="1:23" ht="24" thickTop="1" thickBot="1" x14ac:dyDescent="0.25">
      <c r="A79" s="57" t="s">
        <v>72</v>
      </c>
      <c r="B79" s="51">
        <v>4.8872234016784696E-3</v>
      </c>
      <c r="C79" s="51">
        <v>4.6769196775871512E-3</v>
      </c>
      <c r="D79" s="51">
        <v>6.2676435778527906E-3</v>
      </c>
      <c r="E79" s="51">
        <v>6.1462899007663496E-3</v>
      </c>
      <c r="F79" s="51">
        <v>7.9797208453262596E-3</v>
      </c>
      <c r="G79" s="51">
        <v>8.2743701834242199E-3</v>
      </c>
      <c r="H79" s="51">
        <v>7.6755285834611145E-3</v>
      </c>
      <c r="I79" s="51">
        <v>8.6116008540723481E-3</v>
      </c>
      <c r="J79" s="51">
        <v>9.0957591023185444E-3</v>
      </c>
      <c r="K79" s="51">
        <v>9.2744372508011316E-3</v>
      </c>
      <c r="L79" s="51">
        <v>9.7657177133634553E-3</v>
      </c>
      <c r="M79" s="51">
        <v>9.9640759782304734E-3</v>
      </c>
      <c r="N79" s="51">
        <v>1.1312775330396476E-2</v>
      </c>
      <c r="O79" s="51">
        <v>1.1900225186211675E-2</v>
      </c>
      <c r="P79" s="51">
        <v>1.4128579556229851E-2</v>
      </c>
      <c r="Q79" s="51">
        <v>1.6955035092680669E-2</v>
      </c>
      <c r="R79" s="51">
        <v>1.8443050293698516E-2</v>
      </c>
      <c r="S79" s="51">
        <v>2.0947443996405656E-2</v>
      </c>
      <c r="T79" s="51">
        <v>2.4772515910209889E-2</v>
      </c>
      <c r="U79" s="51">
        <v>3.0047048242581319E-2</v>
      </c>
      <c r="V79" s="52">
        <f t="shared" si="8"/>
        <v>1.309201314990065E-2</v>
      </c>
      <c r="W79" s="11">
        <f t="shared" si="9"/>
        <v>1.5918468686351467E-2</v>
      </c>
    </row>
    <row r="80" spans="1:23" ht="14.25" thickTop="1" thickBot="1" x14ac:dyDescent="0.25">
      <c r="A80" s="57" t="s">
        <v>73</v>
      </c>
      <c r="B80" s="51">
        <v>0.18460891505466778</v>
      </c>
      <c r="C80" s="51">
        <v>0.18139210962204488</v>
      </c>
      <c r="D80" s="51">
        <v>0.18256170585657952</v>
      </c>
      <c r="E80" s="51">
        <v>0.18327868852459017</v>
      </c>
      <c r="F80" s="51">
        <v>0.18276730224123663</v>
      </c>
      <c r="G80" s="51">
        <v>0.1733891078754726</v>
      </c>
      <c r="H80" s="51">
        <v>0.16619785035383294</v>
      </c>
      <c r="I80" s="51">
        <v>0.15773429049070706</v>
      </c>
      <c r="J80" s="51">
        <v>0.15827645639434679</v>
      </c>
      <c r="K80" s="51">
        <v>0.15031532227481495</v>
      </c>
      <c r="L80" s="51">
        <v>0.13168493632773295</v>
      </c>
      <c r="M80" s="51">
        <v>0.13209540850110596</v>
      </c>
      <c r="N80" s="51">
        <v>0.13301895539983841</v>
      </c>
      <c r="O80" s="51">
        <v>0.1264495451046701</v>
      </c>
      <c r="P80" s="51">
        <v>0.13159082866591013</v>
      </c>
      <c r="Q80" s="51">
        <v>0.11824367698035691</v>
      </c>
      <c r="R80" s="51">
        <v>0.10971541141955368</v>
      </c>
      <c r="S80" s="51">
        <v>9.4619355347151074E-2</v>
      </c>
      <c r="T80" s="51">
        <v>9.2903315909181591E-2</v>
      </c>
      <c r="U80" s="51">
        <v>9.9085228692826793E-2</v>
      </c>
      <c r="V80" s="52">
        <f t="shared" si="8"/>
        <v>-1.9158448287530119E-2</v>
      </c>
    </row>
    <row r="81" spans="1:24" ht="14.25" thickTop="1" thickBot="1" x14ac:dyDescent="0.25">
      <c r="A81" s="57" t="s">
        <v>74</v>
      </c>
      <c r="B81" s="51">
        <v>0.64784821841739937</v>
      </c>
      <c r="C81" s="51">
        <v>0.67943262411347516</v>
      </c>
      <c r="D81" s="51">
        <v>0.66190476190476188</v>
      </c>
      <c r="E81" s="51">
        <v>0.66414253897550113</v>
      </c>
      <c r="F81" s="51">
        <v>0.65705412599822532</v>
      </c>
      <c r="G81" s="51">
        <v>0.67500000000000004</v>
      </c>
      <c r="H81" s="51">
        <v>0.65372168284789645</v>
      </c>
      <c r="I81" s="51">
        <v>0.66719555731852442</v>
      </c>
      <c r="J81" s="51">
        <v>0.67434944237918215</v>
      </c>
      <c r="K81" s="51">
        <v>0.71159467359532314</v>
      </c>
      <c r="L81" s="51">
        <v>0.71313755795981448</v>
      </c>
      <c r="M81" s="51">
        <v>0.73076923076923073</v>
      </c>
      <c r="N81" s="51">
        <v>0.72697756788665879</v>
      </c>
      <c r="O81" s="51">
        <v>0.72713820656999117</v>
      </c>
      <c r="P81" s="51">
        <v>0.72198337632559473</v>
      </c>
      <c r="Q81" s="51">
        <v>0.72925884955752207</v>
      </c>
      <c r="R81" s="51">
        <v>0.7493676707289032</v>
      </c>
      <c r="S81" s="51" t="e">
        <v>#DIV/0!</v>
      </c>
      <c r="T81" s="51" t="e">
        <v>#DIV/0!</v>
      </c>
      <c r="U81" s="51" t="e">
        <v>#DIV/0!</v>
      </c>
      <c r="V81" s="52" t="e">
        <f t="shared" si="8"/>
        <v>#DIV/0!</v>
      </c>
    </row>
    <row r="82" spans="1:24" ht="14.25" thickTop="1" thickBot="1" x14ac:dyDescent="0.25">
      <c r="A82" s="57" t="s">
        <v>75</v>
      </c>
      <c r="B82" s="51">
        <v>0.52730217491901898</v>
      </c>
      <c r="C82" s="51">
        <v>0.4712685382557032</v>
      </c>
      <c r="D82" s="51">
        <v>0.48663077812875383</v>
      </c>
      <c r="E82" s="51">
        <v>0.47169177823477565</v>
      </c>
      <c r="F82" s="51">
        <v>0.45378330070644313</v>
      </c>
      <c r="G82" s="51">
        <v>0.48846186476626791</v>
      </c>
      <c r="H82" s="51">
        <v>0.43000863557858376</v>
      </c>
      <c r="I82" s="51">
        <v>0.43210986675386248</v>
      </c>
      <c r="J82" s="51">
        <v>0.43625474615414728</v>
      </c>
      <c r="K82" s="51">
        <v>0.44397115420543287</v>
      </c>
      <c r="L82" s="51">
        <v>0.50782628711731759</v>
      </c>
      <c r="M82" s="51">
        <v>0.41604765757152312</v>
      </c>
      <c r="N82" s="51">
        <v>0.48679796345265819</v>
      </c>
      <c r="O82" s="51">
        <v>0.3771430655869264</v>
      </c>
      <c r="P82" s="51">
        <v>0.39340724756306272</v>
      </c>
      <c r="Q82" s="51">
        <v>0.47480038092447441</v>
      </c>
      <c r="R82" s="51">
        <v>0.4163600952174854</v>
      </c>
      <c r="S82" s="51">
        <v>0.45579490831404662</v>
      </c>
      <c r="T82" s="51">
        <v>0.44037846569742523</v>
      </c>
      <c r="U82" s="51">
        <v>0.42384564758044962</v>
      </c>
      <c r="V82" s="52">
        <f t="shared" si="8"/>
        <v>-5.0954733344024783E-2</v>
      </c>
    </row>
    <row r="83" spans="1:24" ht="23.25" thickTop="1" x14ac:dyDescent="0.2">
      <c r="A83" s="57" t="s">
        <v>76</v>
      </c>
      <c r="B83" s="51">
        <v>0.14023071377072818</v>
      </c>
      <c r="C83" s="51">
        <v>0.14980976537729868</v>
      </c>
      <c r="D83" s="51">
        <v>0.15028470449636758</v>
      </c>
      <c r="E83" s="51">
        <v>0.16497370217208013</v>
      </c>
      <c r="F83" s="51">
        <v>0.17293650793650794</v>
      </c>
      <c r="G83" s="51">
        <v>0.16403899386207726</v>
      </c>
      <c r="H83" s="51">
        <v>0.1421557074397046</v>
      </c>
      <c r="I83" s="51">
        <v>0.15304120340091562</v>
      </c>
      <c r="J83" s="51">
        <v>0.15393000789384656</v>
      </c>
      <c r="K83" s="51">
        <v>0.17605158581390118</v>
      </c>
      <c r="L83" s="51">
        <v>0.16737905208609147</v>
      </c>
      <c r="M83" s="51">
        <v>0.17431948424068769</v>
      </c>
      <c r="N83" s="51">
        <v>0.16008715240592342</v>
      </c>
      <c r="O83" s="51">
        <v>0.16094460253520085</v>
      </c>
      <c r="P83" s="51">
        <v>0.15798591912713333</v>
      </c>
      <c r="Q83" s="51">
        <v>0.15286930766382822</v>
      </c>
      <c r="R83" s="51">
        <v>0.14781992201347041</v>
      </c>
      <c r="S83" s="51">
        <v>0.16932883667494347</v>
      </c>
      <c r="T83" s="51">
        <v>0.16963395527702607</v>
      </c>
      <c r="U83" s="51">
        <v>0.1692945470006732</v>
      </c>
      <c r="V83" s="52">
        <f t="shared" si="8"/>
        <v>1.6425239336844977E-2</v>
      </c>
    </row>
    <row r="84" spans="1:24" x14ac:dyDescent="0.2">
      <c r="A84" s="60" t="s">
        <v>77</v>
      </c>
      <c r="B84" s="51">
        <v>5.4693909442512796E-2</v>
      </c>
      <c r="C84" s="51">
        <v>5.5549214536027604E-2</v>
      </c>
      <c r="D84" s="51">
        <v>5.8355203987272605E-2</v>
      </c>
      <c r="E84" s="51">
        <v>6.1575763009142088E-2</v>
      </c>
      <c r="F84" s="51">
        <v>6.2038715599715848E-2</v>
      </c>
      <c r="G84" s="51">
        <v>6.2198842702546706E-2</v>
      </c>
      <c r="H84" s="51">
        <v>6.1142109019595936E-2</v>
      </c>
      <c r="I84" s="51">
        <v>6.3995175525168729E-2</v>
      </c>
      <c r="J84" s="51">
        <v>6.5419802707246344E-2</v>
      </c>
      <c r="K84" s="51">
        <v>6.6467815744292877E-2</v>
      </c>
      <c r="L84" s="51">
        <v>6.8364167367990863E-2</v>
      </c>
      <c r="M84" s="51">
        <v>6.7552401735188283E-2</v>
      </c>
      <c r="N84" s="51">
        <v>6.7106346152319307E-2</v>
      </c>
      <c r="O84" s="51">
        <v>6.7647406692742371E-2</v>
      </c>
      <c r="P84" s="51">
        <v>7.1322031543395156E-2</v>
      </c>
      <c r="Q84" s="51">
        <v>7.4159741738263382E-2</v>
      </c>
      <c r="R84" s="51">
        <v>7.7356850093285329E-2</v>
      </c>
      <c r="S84" s="51">
        <v>8.3779948101631141E-2</v>
      </c>
      <c r="T84" s="51">
        <v>8.9110529215819717E-2</v>
      </c>
      <c r="U84" s="51">
        <v>9.8252807234275943E-2</v>
      </c>
      <c r="V84" s="52">
        <f t="shared" si="8"/>
        <v>2.4093065496012561E-2</v>
      </c>
    </row>
    <row r="85" spans="1:24" x14ac:dyDescent="0.2">
      <c r="A85" s="61" t="s">
        <v>78</v>
      </c>
      <c r="B85" s="62">
        <v>0.2568355219538262</v>
      </c>
      <c r="C85" s="51">
        <v>0.24623502789590729</v>
      </c>
      <c r="D85" s="51">
        <v>0.24952775286687401</v>
      </c>
      <c r="E85" s="51">
        <v>0.25209081144598777</v>
      </c>
      <c r="F85" s="51">
        <v>0.24949188406604114</v>
      </c>
      <c r="G85" s="51">
        <v>0.24737112307038664</v>
      </c>
      <c r="H85" s="51">
        <v>0.2226980006068984</v>
      </c>
      <c r="I85" s="51">
        <v>0.22116089334181679</v>
      </c>
      <c r="J85" s="51">
        <v>0.22402543869979979</v>
      </c>
      <c r="K85" s="51">
        <v>0.23075959377667113</v>
      </c>
      <c r="L85" s="51">
        <v>0.22702874096890358</v>
      </c>
      <c r="M85" s="51">
        <v>0.21636654383647361</v>
      </c>
      <c r="N85" s="51">
        <v>0.22219852700366344</v>
      </c>
      <c r="O85" s="51">
        <v>0.19818965580119766</v>
      </c>
      <c r="P85" s="51">
        <v>0.20196203575552002</v>
      </c>
      <c r="Q85" s="51">
        <v>0.20792858286852312</v>
      </c>
      <c r="R85" s="51">
        <v>0.18960323719150365</v>
      </c>
      <c r="S85" s="51">
        <v>0.18905030433521991</v>
      </c>
      <c r="T85" s="51">
        <v>0.1913550787100296</v>
      </c>
      <c r="U85" s="62">
        <v>0.19692772741423739</v>
      </c>
      <c r="V85" s="52">
        <f t="shared" si="8"/>
        <v>-1.1000855454285724E-2</v>
      </c>
    </row>
    <row r="87" spans="1:24" x14ac:dyDescent="0.2">
      <c r="A87" s="63" t="s">
        <v>79</v>
      </c>
      <c r="V87" s="5" t="s">
        <v>80</v>
      </c>
      <c r="W87" s="5" t="s">
        <v>81</v>
      </c>
      <c r="X87" s="5" t="s">
        <v>1</v>
      </c>
    </row>
    <row r="88" spans="1:24" x14ac:dyDescent="0.2">
      <c r="A88" s="5" t="s">
        <v>82</v>
      </c>
      <c r="B88" s="64">
        <v>70647</v>
      </c>
      <c r="C88" s="64">
        <v>73064</v>
      </c>
      <c r="D88" s="64">
        <v>75189</v>
      </c>
      <c r="E88" s="64">
        <v>79689</v>
      </c>
      <c r="F88" s="64">
        <v>80711</v>
      </c>
      <c r="G88" s="64">
        <v>82832</v>
      </c>
      <c r="H88" s="64">
        <v>86316</v>
      </c>
      <c r="I88" s="64">
        <v>89906</v>
      </c>
      <c r="J88" s="64">
        <v>92448</v>
      </c>
      <c r="K88" s="64">
        <v>92708</v>
      </c>
      <c r="L88" s="64">
        <v>96893</v>
      </c>
      <c r="M88" s="64">
        <v>99845</v>
      </c>
      <c r="N88" s="64">
        <v>97604</v>
      </c>
      <c r="O88" s="64">
        <v>103809</v>
      </c>
      <c r="P88" s="64">
        <v>111462</v>
      </c>
      <c r="Q88" s="64">
        <v>115989</v>
      </c>
      <c r="R88" s="64">
        <v>123789</v>
      </c>
      <c r="S88" s="64">
        <v>134468</v>
      </c>
      <c r="T88" s="64">
        <v>144192</v>
      </c>
      <c r="U88" s="64">
        <v>152555</v>
      </c>
      <c r="V88" s="65">
        <f>U88/B88-1</f>
        <v>1.1593981343864566</v>
      </c>
      <c r="W88" s="51">
        <f>((U88/B88)^(1/19))-1</f>
        <v>4.1349371004275159E-2</v>
      </c>
      <c r="X88" s="51">
        <f>((U88/Q88)^(1/4))-1</f>
        <v>7.0908610617315793E-2</v>
      </c>
    </row>
    <row r="89" spans="1:24" x14ac:dyDescent="0.2">
      <c r="A89" s="5" t="s">
        <v>77</v>
      </c>
      <c r="B89" s="64">
        <v>96600</v>
      </c>
      <c r="C89" s="64">
        <v>98310</v>
      </c>
      <c r="D89" s="64">
        <v>101347</v>
      </c>
      <c r="E89" s="64">
        <v>107147</v>
      </c>
      <c r="F89" s="64">
        <v>107593</v>
      </c>
      <c r="G89" s="64">
        <v>110779</v>
      </c>
      <c r="H89" s="64">
        <v>112737</v>
      </c>
      <c r="I89" s="64">
        <v>117366</v>
      </c>
      <c r="J89" s="64">
        <v>120983</v>
      </c>
      <c r="K89" s="64">
        <v>122183</v>
      </c>
      <c r="L89" s="64">
        <v>126966</v>
      </c>
      <c r="M89" s="64">
        <v>127849</v>
      </c>
      <c r="N89" s="64">
        <v>126781</v>
      </c>
      <c r="O89" s="64">
        <v>130976</v>
      </c>
      <c r="P89" s="64">
        <v>139626</v>
      </c>
      <c r="Q89" s="64">
        <v>145849</v>
      </c>
      <c r="R89" s="64">
        <v>153121</v>
      </c>
      <c r="S89" s="64">
        <v>164818.89731005701</v>
      </c>
      <c r="T89" s="64">
        <v>175078.01790649837</v>
      </c>
      <c r="U89" s="64">
        <v>183139.63150889165</v>
      </c>
      <c r="V89" s="65">
        <f>U89/B89-1</f>
        <v>0.89585539864277064</v>
      </c>
      <c r="W89" s="51">
        <f>((U89/B89)^(1/19))-1</f>
        <v>3.4239991423786309E-2</v>
      </c>
      <c r="X89" s="51">
        <f t="shared" ref="X89:X95" si="10">((U89/Q89)^(1/4))-1</f>
        <v>5.857033683090429E-2</v>
      </c>
    </row>
    <row r="90" spans="1:24" x14ac:dyDescent="0.2">
      <c r="A90" s="5" t="s">
        <v>78</v>
      </c>
      <c r="B90" s="64">
        <v>25954</v>
      </c>
      <c r="C90" s="64">
        <v>25245</v>
      </c>
      <c r="D90" s="64">
        <v>26155</v>
      </c>
      <c r="E90" s="64">
        <v>27460</v>
      </c>
      <c r="F90" s="64">
        <v>26883</v>
      </c>
      <c r="G90" s="64">
        <v>27947</v>
      </c>
      <c r="H90" s="64">
        <v>26420</v>
      </c>
      <c r="I90" s="64">
        <v>27460</v>
      </c>
      <c r="J90" s="64">
        <v>28533</v>
      </c>
      <c r="K90" s="64">
        <v>29471</v>
      </c>
      <c r="L90" s="64">
        <v>30072</v>
      </c>
      <c r="M90" s="64">
        <v>28008</v>
      </c>
      <c r="N90" s="64">
        <v>29174</v>
      </c>
      <c r="O90" s="64">
        <v>27172</v>
      </c>
      <c r="P90" s="64">
        <v>28163</v>
      </c>
      <c r="Q90" s="64">
        <v>29860</v>
      </c>
      <c r="R90" s="64">
        <v>29332</v>
      </c>
      <c r="S90" s="64">
        <v>30457.727715328707</v>
      </c>
      <c r="T90" s="64">
        <v>31238.776126390458</v>
      </c>
      <c r="U90" s="64">
        <v>31835.661438249837</v>
      </c>
      <c r="V90" s="66">
        <f>U90/B90-1</f>
        <v>0.22661868838136079</v>
      </c>
      <c r="W90" s="62">
        <f>((U90/B90)^(1/19))-1</f>
        <v>1.0808592682885587E-2</v>
      </c>
      <c r="X90" s="51">
        <f t="shared" si="10"/>
        <v>1.6145781462666431E-2</v>
      </c>
    </row>
    <row r="91" spans="1:24" x14ac:dyDescent="0.2">
      <c r="V91" s="65"/>
      <c r="W91" s="51"/>
      <c r="X91" s="51"/>
    </row>
    <row r="92" spans="1:24" x14ac:dyDescent="0.2">
      <c r="A92" s="67" t="s">
        <v>83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V92" s="65"/>
      <c r="W92" s="51"/>
      <c r="X92" s="51"/>
    </row>
    <row r="93" spans="1:24" x14ac:dyDescent="0.2">
      <c r="A93" s="5" t="s">
        <v>82</v>
      </c>
      <c r="B93" s="36">
        <v>1665140</v>
      </c>
      <c r="C93" s="36">
        <v>1667257</v>
      </c>
      <c r="D93" s="36">
        <v>1631908</v>
      </c>
      <c r="E93" s="36">
        <v>1631156</v>
      </c>
      <c r="F93" s="36">
        <v>1626537</v>
      </c>
      <c r="G93" s="36">
        <v>1668070</v>
      </c>
      <c r="H93" s="36">
        <v>1725213</v>
      </c>
      <c r="I93" s="36">
        <v>1709819</v>
      </c>
      <c r="J93" s="36">
        <v>1721967</v>
      </c>
      <c r="K93" s="36">
        <v>1710515</v>
      </c>
      <c r="L93" s="36">
        <v>1724741</v>
      </c>
      <c r="M93" s="36">
        <v>1763145</v>
      </c>
      <c r="N93" s="36">
        <v>1757959</v>
      </c>
      <c r="O93" s="36">
        <v>1799057</v>
      </c>
      <c r="P93" s="36">
        <v>1818240</v>
      </c>
      <c r="Q93" s="36">
        <v>1823078</v>
      </c>
      <c r="R93" s="36">
        <v>1824706</v>
      </c>
      <c r="S93" s="36">
        <v>1806378</v>
      </c>
      <c r="T93" s="36">
        <v>1801750</v>
      </c>
      <c r="U93" s="36">
        <v>1702755</v>
      </c>
      <c r="V93" s="65">
        <f>U93/B93-1</f>
        <v>2.258969215801665E-2</v>
      </c>
      <c r="W93" s="51">
        <f>((U93/B93)^(1/19))-1</f>
        <v>1.1763926486787479E-3</v>
      </c>
      <c r="X93" s="51">
        <f t="shared" si="10"/>
        <v>-1.6924826746028354E-2</v>
      </c>
    </row>
    <row r="94" spans="1:24" x14ac:dyDescent="0.2">
      <c r="A94" s="5" t="s">
        <v>77</v>
      </c>
      <c r="B94" s="36">
        <v>1766193</v>
      </c>
      <c r="C94" s="36">
        <v>1769782</v>
      </c>
      <c r="D94" s="36">
        <v>1736726</v>
      </c>
      <c r="E94" s="36">
        <v>1740084</v>
      </c>
      <c r="F94" s="36">
        <v>1734288</v>
      </c>
      <c r="G94" s="36">
        <v>1781046</v>
      </c>
      <c r="H94" s="36">
        <v>1843852</v>
      </c>
      <c r="I94" s="36">
        <v>1833982</v>
      </c>
      <c r="J94" s="36">
        <v>1849333</v>
      </c>
      <c r="K94" s="36">
        <v>1838228</v>
      </c>
      <c r="L94" s="36">
        <v>1857201</v>
      </c>
      <c r="M94" s="36">
        <v>1892590</v>
      </c>
      <c r="N94" s="36">
        <v>1889255</v>
      </c>
      <c r="O94" s="36">
        <v>1936157</v>
      </c>
      <c r="P94" s="36">
        <v>1957684</v>
      </c>
      <c r="Q94" s="36">
        <v>1966687</v>
      </c>
      <c r="R94" s="36">
        <v>1979411</v>
      </c>
      <c r="S94" s="36">
        <v>1967283.3541281235</v>
      </c>
      <c r="T94" s="36">
        <v>1964728.7413417909</v>
      </c>
      <c r="U94" s="36">
        <v>1863963.3478584471</v>
      </c>
      <c r="V94" s="65">
        <f>U94/B94-1</f>
        <v>5.5356548156655139E-2</v>
      </c>
      <c r="W94" s="51">
        <f>((U94/B94)^(1/19))-1</f>
        <v>2.8397439383194278E-3</v>
      </c>
      <c r="X94" s="51">
        <f t="shared" si="10"/>
        <v>-1.3321805778007789E-2</v>
      </c>
    </row>
    <row r="95" spans="1:24" x14ac:dyDescent="0.2">
      <c r="A95" s="5" t="s">
        <v>78</v>
      </c>
      <c r="B95" s="36">
        <v>101053</v>
      </c>
      <c r="C95" s="36">
        <v>102524</v>
      </c>
      <c r="D95" s="36">
        <v>104818</v>
      </c>
      <c r="E95" s="36">
        <v>108929</v>
      </c>
      <c r="F95" s="36">
        <v>107751</v>
      </c>
      <c r="G95" s="36">
        <v>112976</v>
      </c>
      <c r="H95" s="36">
        <v>118636</v>
      </c>
      <c r="I95" s="36">
        <v>124163</v>
      </c>
      <c r="J95" s="36">
        <v>127365</v>
      </c>
      <c r="K95" s="36">
        <v>127713</v>
      </c>
      <c r="L95" s="36">
        <v>132459</v>
      </c>
      <c r="M95" s="36">
        <v>129447</v>
      </c>
      <c r="N95" s="36">
        <v>131297</v>
      </c>
      <c r="O95" s="36">
        <v>137101</v>
      </c>
      <c r="P95" s="36">
        <v>139447</v>
      </c>
      <c r="Q95" s="36">
        <v>143607</v>
      </c>
      <c r="R95" s="36">
        <v>154702</v>
      </c>
      <c r="S95" s="36">
        <v>161109.1176098914</v>
      </c>
      <c r="T95" s="36">
        <v>163250.31108125547</v>
      </c>
      <c r="U95" s="36">
        <v>161661.6504758801</v>
      </c>
      <c r="V95" s="65">
        <f>U95/B95-1</f>
        <v>0.59977091700276186</v>
      </c>
      <c r="W95" s="51">
        <f>((U95/B95)^(1/19))-1</f>
        <v>2.5037807169728366E-2</v>
      </c>
      <c r="X95" s="51">
        <f t="shared" si="10"/>
        <v>3.0048916606587595E-2</v>
      </c>
    </row>
    <row r="97" spans="1:21" x14ac:dyDescent="0.2">
      <c r="A97" s="67" t="s">
        <v>84</v>
      </c>
    </row>
    <row r="98" spans="1:21" x14ac:dyDescent="0.2">
      <c r="A98" s="5" t="s">
        <v>82</v>
      </c>
      <c r="B98" s="51">
        <f>B88/B93</f>
        <v>4.2427063189881931E-2</v>
      </c>
      <c r="C98" s="51">
        <f t="shared" ref="C98:U100" si="11">C88/C93</f>
        <v>4.3822877936634842E-2</v>
      </c>
      <c r="D98" s="51">
        <f t="shared" si="11"/>
        <v>4.6074288501557689E-2</v>
      </c>
      <c r="E98" s="51">
        <f t="shared" si="11"/>
        <v>4.8854309459058484E-2</v>
      </c>
      <c r="F98" s="51">
        <f t="shared" si="11"/>
        <v>4.9621373507027507E-2</v>
      </c>
      <c r="G98" s="51">
        <f t="shared" si="11"/>
        <v>4.9657388478900763E-2</v>
      </c>
      <c r="H98" s="51">
        <f t="shared" si="11"/>
        <v>5.0032082994969314E-2</v>
      </c>
      <c r="I98" s="51">
        <f t="shared" si="11"/>
        <v>5.2582173902617761E-2</v>
      </c>
      <c r="J98" s="51">
        <f t="shared" si="11"/>
        <v>5.3687440003205633E-2</v>
      </c>
      <c r="K98" s="51">
        <f t="shared" si="11"/>
        <v>5.4198881623370741E-2</v>
      </c>
      <c r="L98" s="51">
        <f t="shared" si="11"/>
        <v>5.6178289957738582E-2</v>
      </c>
      <c r="M98" s="51">
        <f t="shared" si="11"/>
        <v>5.6628921614501358E-2</v>
      </c>
      <c r="N98" s="51">
        <f t="shared" si="11"/>
        <v>5.5521203850601747E-2</v>
      </c>
      <c r="O98" s="51">
        <f t="shared" si="11"/>
        <v>5.770189604887449E-2</v>
      </c>
      <c r="P98" s="51">
        <f t="shared" si="11"/>
        <v>6.1302138331573393E-2</v>
      </c>
      <c r="Q98" s="51">
        <f t="shared" si="11"/>
        <v>6.3622620644865444E-2</v>
      </c>
      <c r="R98" s="51">
        <f t="shared" si="11"/>
        <v>6.7840517869728056E-2</v>
      </c>
      <c r="S98" s="51">
        <f t="shared" si="11"/>
        <v>7.4440676314702678E-2</v>
      </c>
      <c r="T98" s="51">
        <f t="shared" si="11"/>
        <v>8.002886082974886E-2</v>
      </c>
      <c r="U98" s="51">
        <f t="shared" si="11"/>
        <v>8.9593041864507811E-2</v>
      </c>
    </row>
    <row r="99" spans="1:21" x14ac:dyDescent="0.2">
      <c r="A99" s="5" t="s">
        <v>77</v>
      </c>
      <c r="B99" s="51">
        <f t="shared" ref="B99:Q100" si="12">B89/B94</f>
        <v>5.4693909442512796E-2</v>
      </c>
      <c r="C99" s="51">
        <f t="shared" si="12"/>
        <v>5.5549214536027604E-2</v>
      </c>
      <c r="D99" s="51">
        <f t="shared" si="12"/>
        <v>5.8355203987272605E-2</v>
      </c>
      <c r="E99" s="51">
        <f t="shared" si="12"/>
        <v>6.1575763009142088E-2</v>
      </c>
      <c r="F99" s="51">
        <f t="shared" si="12"/>
        <v>6.2038715599715848E-2</v>
      </c>
      <c r="G99" s="51">
        <f t="shared" si="12"/>
        <v>6.2198842702546706E-2</v>
      </c>
      <c r="H99" s="51">
        <f t="shared" si="12"/>
        <v>6.1142109019595936E-2</v>
      </c>
      <c r="I99" s="51">
        <f t="shared" si="12"/>
        <v>6.3995175525168729E-2</v>
      </c>
      <c r="J99" s="51">
        <f t="shared" si="12"/>
        <v>6.5419802707246344E-2</v>
      </c>
      <c r="K99" s="51">
        <f t="shared" si="12"/>
        <v>6.6467815744292877E-2</v>
      </c>
      <c r="L99" s="51">
        <f t="shared" si="12"/>
        <v>6.8364167367990863E-2</v>
      </c>
      <c r="M99" s="51">
        <f t="shared" si="12"/>
        <v>6.7552401735188283E-2</v>
      </c>
      <c r="N99" s="51">
        <f t="shared" si="12"/>
        <v>6.7106346152319307E-2</v>
      </c>
      <c r="O99" s="51">
        <f t="shared" si="12"/>
        <v>6.7647406692742371E-2</v>
      </c>
      <c r="P99" s="51">
        <f t="shared" si="12"/>
        <v>7.1322031543395156E-2</v>
      </c>
      <c r="Q99" s="51">
        <f t="shared" si="12"/>
        <v>7.4159741738263382E-2</v>
      </c>
      <c r="R99" s="51">
        <f t="shared" si="11"/>
        <v>7.7356850093285329E-2</v>
      </c>
      <c r="S99" s="51">
        <f t="shared" si="11"/>
        <v>8.3779948101631141E-2</v>
      </c>
      <c r="T99" s="51">
        <f t="shared" si="11"/>
        <v>8.9110529215819717E-2</v>
      </c>
      <c r="U99" s="51">
        <f t="shared" si="11"/>
        <v>9.8252807234275943E-2</v>
      </c>
    </row>
    <row r="100" spans="1:21" x14ac:dyDescent="0.2">
      <c r="A100" s="5" t="s">
        <v>78</v>
      </c>
      <c r="B100" s="51">
        <f t="shared" si="12"/>
        <v>0.2568355219538262</v>
      </c>
      <c r="C100" s="51">
        <f t="shared" si="11"/>
        <v>0.24623502789590729</v>
      </c>
      <c r="D100" s="51">
        <f t="shared" si="11"/>
        <v>0.24952775286687401</v>
      </c>
      <c r="E100" s="51">
        <f t="shared" si="11"/>
        <v>0.25209081144598777</v>
      </c>
      <c r="F100" s="51">
        <f t="shared" si="11"/>
        <v>0.24949188406604114</v>
      </c>
      <c r="G100" s="51">
        <f t="shared" si="11"/>
        <v>0.24737112307038664</v>
      </c>
      <c r="H100" s="51">
        <f t="shared" si="11"/>
        <v>0.2226980006068984</v>
      </c>
      <c r="I100" s="51">
        <f t="shared" si="11"/>
        <v>0.22116089334181679</v>
      </c>
      <c r="J100" s="51">
        <f t="shared" si="11"/>
        <v>0.22402543869979979</v>
      </c>
      <c r="K100" s="51">
        <f t="shared" si="11"/>
        <v>0.23075959377667113</v>
      </c>
      <c r="L100" s="51">
        <f t="shared" si="11"/>
        <v>0.22702874096890358</v>
      </c>
      <c r="M100" s="51">
        <f t="shared" si="11"/>
        <v>0.21636654383647361</v>
      </c>
      <c r="N100" s="51">
        <f t="shared" si="11"/>
        <v>0.22219852700366344</v>
      </c>
      <c r="O100" s="51">
        <f t="shared" si="11"/>
        <v>0.19818965580119766</v>
      </c>
      <c r="P100" s="51">
        <f t="shared" si="11"/>
        <v>0.20196203575552002</v>
      </c>
      <c r="Q100" s="51">
        <f t="shared" si="11"/>
        <v>0.20792858286852312</v>
      </c>
      <c r="R100" s="51">
        <f t="shared" si="11"/>
        <v>0.18960323719150365</v>
      </c>
      <c r="S100" s="51">
        <f t="shared" si="11"/>
        <v>0.18905030433521991</v>
      </c>
      <c r="T100" s="51">
        <f t="shared" si="11"/>
        <v>0.1913550787100296</v>
      </c>
      <c r="U100" s="51">
        <f t="shared" si="11"/>
        <v>0.19692772741423739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Share RE in GIEC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2012-03-01T12:56:46Z</dcterms:created>
  <dcterms:modified xsi:type="dcterms:W3CDTF">2012-03-01T12:57:00Z</dcterms:modified>
</cp:coreProperties>
</file>