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_xlnm._FilterDatabase" localSheetId="0" hidden="1">'Fig 3.1'!$I$4:$N$4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K42" i="1" l="1"/>
  <c r="J42" i="1"/>
  <c r="M42" i="1" s="1"/>
  <c r="K41" i="1"/>
  <c r="J41" i="1"/>
  <c r="M41" i="1" s="1"/>
  <c r="M40" i="1"/>
  <c r="L40" i="1"/>
  <c r="N40" i="1" s="1"/>
  <c r="M39" i="1"/>
  <c r="L39" i="1"/>
  <c r="N39" i="1" s="1"/>
  <c r="M38" i="1"/>
  <c r="L38" i="1"/>
  <c r="N38" i="1" s="1"/>
  <c r="M37" i="1"/>
  <c r="L37" i="1"/>
  <c r="N37" i="1" s="1"/>
  <c r="M36" i="1"/>
  <c r="L36" i="1"/>
  <c r="N36" i="1" s="1"/>
  <c r="M35" i="1"/>
  <c r="L35" i="1"/>
  <c r="N35" i="1" s="1"/>
  <c r="M34" i="1"/>
  <c r="L34" i="1"/>
  <c r="N34" i="1" s="1"/>
  <c r="M33" i="1"/>
  <c r="L33" i="1"/>
  <c r="N33" i="1" s="1"/>
  <c r="M32" i="1"/>
  <c r="L32" i="1"/>
  <c r="N32" i="1" s="1"/>
  <c r="M31" i="1"/>
  <c r="L31" i="1"/>
  <c r="N31" i="1" s="1"/>
  <c r="M30" i="1"/>
  <c r="L30" i="1"/>
  <c r="N30" i="1" s="1"/>
  <c r="M29" i="1"/>
  <c r="L29" i="1"/>
  <c r="N29" i="1" s="1"/>
  <c r="M28" i="1"/>
  <c r="L28" i="1"/>
  <c r="N28" i="1" s="1"/>
  <c r="M27" i="1"/>
  <c r="L27" i="1"/>
  <c r="N27" i="1" s="1"/>
  <c r="M26" i="1"/>
  <c r="L26" i="1"/>
  <c r="N26" i="1" s="1"/>
  <c r="M25" i="1"/>
  <c r="L25" i="1"/>
  <c r="N25" i="1" s="1"/>
  <c r="M24" i="1"/>
  <c r="L24" i="1"/>
  <c r="N24" i="1" s="1"/>
  <c r="M23" i="1"/>
  <c r="L23" i="1"/>
  <c r="N23" i="1" s="1"/>
  <c r="M22" i="1"/>
  <c r="L22" i="1"/>
  <c r="N22" i="1" s="1"/>
  <c r="M21" i="1"/>
  <c r="L21" i="1"/>
  <c r="N21" i="1" s="1"/>
  <c r="M20" i="1"/>
  <c r="L20" i="1"/>
  <c r="N20" i="1" s="1"/>
  <c r="M19" i="1"/>
  <c r="L19" i="1"/>
  <c r="N19" i="1" s="1"/>
  <c r="M18" i="1"/>
  <c r="L18" i="1"/>
  <c r="N18" i="1" s="1"/>
  <c r="M17" i="1"/>
  <c r="L17" i="1"/>
  <c r="N17" i="1" s="1"/>
  <c r="M16" i="1"/>
  <c r="L16" i="1"/>
  <c r="N16" i="1" s="1"/>
  <c r="M15" i="1"/>
  <c r="L15" i="1"/>
  <c r="N15" i="1" s="1"/>
  <c r="M14" i="1"/>
  <c r="L14" i="1"/>
  <c r="N14" i="1" s="1"/>
  <c r="M13" i="1"/>
  <c r="L13" i="1"/>
  <c r="N13" i="1" s="1"/>
  <c r="M12" i="1"/>
  <c r="L12" i="1"/>
  <c r="N12" i="1" s="1"/>
  <c r="M11" i="1"/>
  <c r="L11" i="1"/>
  <c r="N11" i="1" s="1"/>
  <c r="M10" i="1"/>
  <c r="L10" i="1"/>
  <c r="N10" i="1" s="1"/>
  <c r="M9" i="1"/>
  <c r="L9" i="1"/>
  <c r="N9" i="1" s="1"/>
  <c r="M8" i="1"/>
  <c r="L8" i="1"/>
  <c r="N8" i="1" s="1"/>
  <c r="M7" i="1"/>
  <c r="L7" i="1"/>
  <c r="L41" i="1" s="1"/>
  <c r="N41" i="1" s="1"/>
  <c r="M6" i="1"/>
  <c r="L6" i="1"/>
  <c r="L42" i="1" s="1"/>
  <c r="N42" i="1" s="1"/>
  <c r="M5" i="1"/>
  <c r="L5" i="1"/>
  <c r="N5" i="1" s="1"/>
  <c r="N7" i="1" l="1"/>
  <c r="N6" i="1"/>
</calcChain>
</file>

<file path=xl/sharedStrings.xml><?xml version="1.0" encoding="utf-8"?>
<sst xmlns="http://schemas.openxmlformats.org/spreadsheetml/2006/main" count="56" uniqueCount="45">
  <si>
    <t>2008</t>
  </si>
  <si>
    <t>share of total</t>
  </si>
  <si>
    <t>share of total including bunkers</t>
  </si>
  <si>
    <t>Country</t>
  </si>
  <si>
    <t>Total emissions (sectors 1-7, excluding 5. LULUCF)</t>
  </si>
  <si>
    <t>International Bunkers</t>
  </si>
  <si>
    <t>Total including bunkers</t>
  </si>
  <si>
    <t>Germany</t>
  </si>
  <si>
    <t>EEA32</t>
  </si>
  <si>
    <t>United Kingdom</t>
  </si>
  <si>
    <t>EU27</t>
  </si>
  <si>
    <t>Italy</t>
  </si>
  <si>
    <t>EU15</t>
  </si>
  <si>
    <t>France</t>
  </si>
  <si>
    <t>Eurozone</t>
  </si>
  <si>
    <t>Spain</t>
  </si>
  <si>
    <t>Poland</t>
  </si>
  <si>
    <t>Other EU-15 Member States</t>
  </si>
  <si>
    <t xml:space="preserve">Other EU-12 Member States </t>
  </si>
  <si>
    <t>Turkey</t>
  </si>
  <si>
    <t>Netherlands</t>
  </si>
  <si>
    <t>Romania</t>
  </si>
  <si>
    <t>Czech Republic</t>
  </si>
  <si>
    <t>Belgium</t>
  </si>
  <si>
    <t>Greece</t>
  </si>
  <si>
    <t>Austria</t>
  </si>
  <si>
    <t>Portugal</t>
  </si>
  <si>
    <t>Hungary</t>
  </si>
  <si>
    <t>Finland</t>
  </si>
  <si>
    <t>Bulgaria</t>
  </si>
  <si>
    <t>Ireland</t>
  </si>
  <si>
    <t>Denmark</t>
  </si>
  <si>
    <t>Sweden</t>
  </si>
  <si>
    <t>Norway</t>
  </si>
  <si>
    <t>Switzerland</t>
  </si>
  <si>
    <t>Slovakia</t>
  </si>
  <si>
    <t>Lithuania</t>
  </si>
  <si>
    <t>Slovenia</t>
  </si>
  <si>
    <t>Estonia</t>
  </si>
  <si>
    <t>Luxembourg</t>
  </si>
  <si>
    <t>Latvia</t>
  </si>
  <si>
    <t>Cyprus</t>
  </si>
  <si>
    <t>Iceland</t>
  </si>
  <si>
    <t>Malta</t>
  </si>
  <si>
    <t>Liechtenstein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</si>
</sst>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.0_)"/>
    <numFmt numFmtId="166" formatCode="_-* #,##0.00_-;\-* #,##0.00_-;_-* &quot;-&quot;??_-;_-@_-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3" applyNumberFormat="0" applyAlignment="0" applyProtection="0"/>
    <xf numFmtId="165" fontId="7" fillId="0" borderId="0" applyAlignment="0" applyProtection="0"/>
    <xf numFmtId="0" fontId="8" fillId="22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3" borderId="0" applyNumberFormat="0" applyBorder="0" applyAlignment="0">
      <protection hidden="1"/>
    </xf>
    <xf numFmtId="0" fontId="10" fillId="23" borderId="0" applyNumberFormat="0" applyBorder="0" applyAlignment="0">
      <protection hidden="1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9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6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9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4" borderId="0" applyNumberFormat="0" applyFont="0" applyBorder="0" applyAlignment="0"/>
    <xf numFmtId="0" fontId="10" fillId="24" borderId="0" applyNumberFormat="0" applyFont="0" applyBorder="0" applyAlignment="0"/>
    <xf numFmtId="16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6" borderId="0" applyNumberFormat="0" applyFont="0" applyBorder="0" applyAlignment="0" applyProtection="0"/>
    <xf numFmtId="0" fontId="21" fillId="26" borderId="0" applyNumberFormat="0" applyFont="0" applyBorder="0" applyAlignment="0" applyProtection="0"/>
    <xf numFmtId="0" fontId="22" fillId="0" borderId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2" borderId="3" applyNumberFormat="0" applyAlignment="0" applyProtection="0"/>
    <xf numFmtId="171" fontId="4" fillId="28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5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6" borderId="0">
      <alignment horizontal="right"/>
    </xf>
    <xf numFmtId="0" fontId="27" fillId="26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9" borderId="15" applyNumberFormat="0" applyAlignment="0" applyProtection="0"/>
    <xf numFmtId="4" fontId="4" fillId="0" borderId="0"/>
  </cellStyleXfs>
  <cellXfs count="11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9" fontId="0" fillId="2" borderId="1" xfId="1" applyFont="1" applyFill="1" applyBorder="1"/>
    <xf numFmtId="9" fontId="0" fillId="0" borderId="0" xfId="1" applyFont="1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9" fontId="0" fillId="3" borderId="0" xfId="1" applyFont="1" applyFill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67426174931904"/>
          <c:y val="3.075E-2"/>
          <c:w val="0.60407569141193596"/>
          <c:h val="0.93144444444444441"/>
        </c:manualLayout>
      </c:layout>
      <c:pieChart>
        <c:varyColors val="1"/>
        <c:ser>
          <c:idx val="0"/>
          <c:order val="0"/>
          <c:tx>
            <c:strRef>
              <c:f>'Fig 3.1'!$B$4</c:f>
              <c:strCache>
                <c:ptCount val="1"/>
                <c:pt idx="0">
                  <c:v>share of total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 3.1'!$A$5:$A$12</c:f>
              <c:strCache>
                <c:ptCount val="8"/>
                <c:pt idx="0">
                  <c:v>Germany</c:v>
                </c:pt>
                <c:pt idx="1">
                  <c:v>United Kingdom</c:v>
                </c:pt>
                <c:pt idx="2">
                  <c:v>Italy</c:v>
                </c:pt>
                <c:pt idx="3">
                  <c:v>France</c:v>
                </c:pt>
                <c:pt idx="4">
                  <c:v>Spain</c:v>
                </c:pt>
                <c:pt idx="5">
                  <c:v>Poland</c:v>
                </c:pt>
                <c:pt idx="6">
                  <c:v>Other EU-15 Member States</c:v>
                </c:pt>
                <c:pt idx="7">
                  <c:v>Other EU-12 Member States </c:v>
                </c:pt>
              </c:strCache>
            </c:strRef>
          </c:cat>
          <c:val>
            <c:numRef>
              <c:f>'Fig 3.1'!$B$5:$B$12</c:f>
              <c:numCache>
                <c:formatCode>0%</c:formatCode>
                <c:ptCount val="8"/>
                <c:pt idx="0">
                  <c:v>0.19744440858481321</c:v>
                </c:pt>
                <c:pt idx="1">
                  <c:v>0.12482399141028634</c:v>
                </c:pt>
                <c:pt idx="2">
                  <c:v>0.10902458873837526</c:v>
                </c:pt>
                <c:pt idx="3">
                  <c:v>0.10850719302772865</c:v>
                </c:pt>
                <c:pt idx="4">
                  <c:v>8.1458289869491218E-2</c:v>
                </c:pt>
                <c:pt idx="5">
                  <c:v>7.9637767290962586E-2</c:v>
                </c:pt>
                <c:pt idx="6">
                  <c:v>0.18331939200802561</c:v>
                </c:pt>
                <c:pt idx="7">
                  <c:v>0.11578436907031697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1074207</xdr:colOff>
      <xdr:row>13</xdr:row>
      <xdr:rowOff>120650</xdr:rowOff>
    </xdr:from>
    <xdr:to>
      <xdr:col>6</xdr:col>
      <xdr:colOff>603250</xdr:colOff>
      <xdr:row>32</xdr:row>
      <xdr:rowOff>101150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>
        <row r="4">
          <cell r="B4" t="str">
            <v>share of total</v>
          </cell>
        </row>
        <row r="5">
          <cell r="A5" t="str">
            <v>Germany</v>
          </cell>
          <cell r="B5">
            <v>0.19744440858481321</v>
          </cell>
        </row>
        <row r="6">
          <cell r="A6" t="str">
            <v>United Kingdom</v>
          </cell>
          <cell r="B6">
            <v>0.12482399141028634</v>
          </cell>
        </row>
        <row r="7">
          <cell r="A7" t="str">
            <v>Italy</v>
          </cell>
          <cell r="B7">
            <v>0.10902458873837526</v>
          </cell>
        </row>
        <row r="8">
          <cell r="A8" t="str">
            <v>France</v>
          </cell>
          <cell r="B8">
            <v>0.10850719302772865</v>
          </cell>
        </row>
        <row r="9">
          <cell r="A9" t="str">
            <v>Spain</v>
          </cell>
          <cell r="B9">
            <v>8.1458289869491218E-2</v>
          </cell>
        </row>
        <row r="10">
          <cell r="A10" t="str">
            <v>Poland</v>
          </cell>
          <cell r="B10">
            <v>7.9637767290962586E-2</v>
          </cell>
        </row>
        <row r="11">
          <cell r="A11" t="str">
            <v>Other EU-15 Member States</v>
          </cell>
          <cell r="B11">
            <v>0.18331939200802561</v>
          </cell>
        </row>
        <row r="12">
          <cell r="A12" t="str">
            <v xml:space="preserve">Other EU-12 Member States </v>
          </cell>
          <cell r="B12">
            <v>0.11578436907031697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2"/>
  <sheetViews>
    <sheetView tabSelected="1" zoomScale="90" zoomScaleNormal="90" workbookViewId="0">
      <selection activeCell="J9" sqref="J9"/>
    </sheetView>
  </sheetViews>
  <sheetFormatPr defaultRowHeight="15"/>
  <cols>
    <col min="1" max="1" width="26.42578125" bestFit="1" customWidth="1"/>
    <col min="2" max="3" width="18.140625" customWidth="1"/>
    <col min="9" max="9" width="26.42578125" bestFit="1" customWidth="1"/>
    <col min="10" max="14" width="14.28515625" customWidth="1"/>
  </cols>
  <sheetData>
    <row r="3" spans="1:14">
      <c r="J3" t="s">
        <v>0</v>
      </c>
      <c r="K3" t="s">
        <v>0</v>
      </c>
    </row>
    <row r="4" spans="1:14" ht="75">
      <c r="A4" s="1"/>
      <c r="B4" s="2" t="s">
        <v>1</v>
      </c>
      <c r="C4" s="2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4" t="s">
        <v>1</v>
      </c>
      <c r="N4" s="4" t="s">
        <v>2</v>
      </c>
    </row>
    <row r="5" spans="1:14">
      <c r="A5" s="1" t="s">
        <v>7</v>
      </c>
      <c r="B5" s="5">
        <v>0.19744440858481321</v>
      </c>
      <c r="C5" s="5">
        <v>0.19222167326023812</v>
      </c>
      <c r="D5" s="6"/>
      <c r="E5" s="6"/>
      <c r="F5" s="6"/>
      <c r="G5" s="6"/>
      <c r="I5" t="s">
        <v>8</v>
      </c>
      <c r="J5" s="7">
        <v>5447.8887590027298</v>
      </c>
      <c r="K5" s="7">
        <v>330.48196197245102</v>
      </c>
      <c r="L5" s="7">
        <f t="shared" ref="L5:L40" si="0">SUM(J5:K5)</f>
        <v>5778.370720975181</v>
      </c>
      <c r="M5" s="6">
        <f>J5/J$6</f>
        <v>1.0963637076298673</v>
      </c>
      <c r="N5" s="6">
        <f t="shared" ref="N5:N42" si="1">L5/L$6</f>
        <v>1.0925412112571642</v>
      </c>
    </row>
    <row r="6" spans="1:14">
      <c r="A6" s="1" t="s">
        <v>9</v>
      </c>
      <c r="B6" s="5">
        <v>0.12482399141028634</v>
      </c>
      <c r="C6" s="5">
        <v>0.1259980992397515</v>
      </c>
      <c r="D6" s="6"/>
      <c r="E6" s="6"/>
      <c r="F6" s="6"/>
      <c r="G6" s="6"/>
      <c r="I6" t="s">
        <v>10</v>
      </c>
      <c r="J6" s="7">
        <v>4969.0524422593699</v>
      </c>
      <c r="K6" s="7">
        <v>319.87456702582801</v>
      </c>
      <c r="L6" s="7">
        <f t="shared" si="0"/>
        <v>5288.9270092851975</v>
      </c>
      <c r="M6" s="6">
        <f t="shared" ref="M6:M42" si="2">J6/J$6</f>
        <v>1</v>
      </c>
      <c r="N6" s="6">
        <f t="shared" si="1"/>
        <v>1</v>
      </c>
    </row>
    <row r="7" spans="1:14">
      <c r="A7" s="1" t="s">
        <v>11</v>
      </c>
      <c r="B7" s="5">
        <v>0.10902458873837526</v>
      </c>
      <c r="C7" s="5">
        <v>0.10596328796061499</v>
      </c>
      <c r="D7" s="6"/>
      <c r="E7" s="6"/>
      <c r="F7" s="6"/>
      <c r="G7" s="6"/>
      <c r="I7" t="s">
        <v>12</v>
      </c>
      <c r="J7" s="7">
        <v>3997.98959830181</v>
      </c>
      <c r="K7" s="7">
        <v>306.13061165787798</v>
      </c>
      <c r="L7" s="7">
        <f t="shared" si="0"/>
        <v>4304.1202099596876</v>
      </c>
      <c r="M7" s="6">
        <f t="shared" si="2"/>
        <v>0.80457786363872041</v>
      </c>
      <c r="N7" s="6">
        <f t="shared" si="1"/>
        <v>0.81379837581486925</v>
      </c>
    </row>
    <row r="8" spans="1:14">
      <c r="A8" s="1" t="s">
        <v>13</v>
      </c>
      <c r="B8" s="5">
        <v>0.10850719302772865</v>
      </c>
      <c r="C8" s="5">
        <v>0.10678361687116315</v>
      </c>
      <c r="D8" s="6"/>
      <c r="E8" s="6"/>
      <c r="F8" s="6"/>
      <c r="G8" s="6"/>
      <c r="I8" t="s">
        <v>14</v>
      </c>
      <c r="J8" s="7">
        <v>3353.2218365967801</v>
      </c>
      <c r="K8" s="7">
        <v>250.615064663412</v>
      </c>
      <c r="L8" s="7">
        <f t="shared" si="0"/>
        <v>3603.836901260192</v>
      </c>
      <c r="M8" s="6">
        <f t="shared" si="2"/>
        <v>0.67482118081090514</v>
      </c>
      <c r="N8" s="6">
        <f t="shared" si="1"/>
        <v>0.68139282219877961</v>
      </c>
    </row>
    <row r="9" spans="1:14">
      <c r="A9" s="1" t="s">
        <v>15</v>
      </c>
      <c r="B9" s="5">
        <v>8.1458289869491218E-2</v>
      </c>
      <c r="C9" s="5">
        <v>8.444183913177819E-2</v>
      </c>
      <c r="D9" s="6"/>
      <c r="E9" s="6"/>
      <c r="F9" s="6"/>
      <c r="G9" s="6"/>
      <c r="I9" s="8" t="s">
        <v>7</v>
      </c>
      <c r="J9" s="9">
        <v>981.111620688823</v>
      </c>
      <c r="K9" s="9">
        <v>35.534778787244598</v>
      </c>
      <c r="L9" s="9">
        <f t="shared" si="0"/>
        <v>1016.6463994760676</v>
      </c>
      <c r="M9" s="10">
        <f t="shared" si="2"/>
        <v>0.19744440858481321</v>
      </c>
      <c r="N9" s="10">
        <f t="shared" si="1"/>
        <v>0.19222167326023812</v>
      </c>
    </row>
    <row r="10" spans="1:14">
      <c r="A10" s="1" t="s">
        <v>16</v>
      </c>
      <c r="B10" s="5">
        <v>7.9637767290962586E-2</v>
      </c>
      <c r="C10" s="5">
        <v>7.5285490368939889E-2</v>
      </c>
      <c r="D10" s="6"/>
      <c r="E10" s="6"/>
      <c r="F10" s="6"/>
      <c r="G10" s="6"/>
      <c r="I10" s="8" t="s">
        <v>9</v>
      </c>
      <c r="J10" s="9">
        <v>620.25695936984596</v>
      </c>
      <c r="K10" s="9">
        <v>46.1377908178724</v>
      </c>
      <c r="L10" s="9">
        <f t="shared" si="0"/>
        <v>666.39475018771839</v>
      </c>
      <c r="M10" s="10">
        <f t="shared" si="2"/>
        <v>0.12482399141028634</v>
      </c>
      <c r="N10" s="10">
        <f t="shared" si="1"/>
        <v>0.1259980992397515</v>
      </c>
    </row>
    <row r="11" spans="1:14">
      <c r="A11" s="1" t="s">
        <v>17</v>
      </c>
      <c r="B11" s="5">
        <v>0.18331939200802561</v>
      </c>
      <c r="C11" s="5">
        <v>0.19838985935132331</v>
      </c>
      <c r="D11" s="6"/>
      <c r="E11" s="6"/>
      <c r="F11" s="6"/>
      <c r="G11" s="6"/>
      <c r="I11" s="8" t="s">
        <v>11</v>
      </c>
      <c r="J11" s="9">
        <v>541.74889893674697</v>
      </c>
      <c r="K11" s="9">
        <v>18.683196750814702</v>
      </c>
      <c r="L11" s="9">
        <f t="shared" si="0"/>
        <v>560.43209568756163</v>
      </c>
      <c r="M11" s="10">
        <f t="shared" si="2"/>
        <v>0.10902458873837526</v>
      </c>
      <c r="N11" s="10">
        <f t="shared" si="1"/>
        <v>0.10596328796061499</v>
      </c>
    </row>
    <row r="12" spans="1:14">
      <c r="A12" s="1" t="s">
        <v>18</v>
      </c>
      <c r="B12" s="5">
        <v>0.11578436907031697</v>
      </c>
      <c r="C12" s="5">
        <v>0.11091613381619086</v>
      </c>
      <c r="D12" s="6"/>
      <c r="E12" s="6"/>
      <c r="F12" s="6"/>
      <c r="G12" s="6"/>
      <c r="I12" s="8" t="s">
        <v>13</v>
      </c>
      <c r="J12" s="9">
        <v>539.17793251714397</v>
      </c>
      <c r="K12" s="9">
        <v>25.592822901913301</v>
      </c>
      <c r="L12" s="9">
        <f t="shared" si="0"/>
        <v>564.77075541905731</v>
      </c>
      <c r="M12" s="10">
        <f t="shared" si="2"/>
        <v>0.10850719302772865</v>
      </c>
      <c r="N12" s="10">
        <f t="shared" si="1"/>
        <v>0.10678361687116315</v>
      </c>
    </row>
    <row r="13" spans="1:14">
      <c r="I13" s="8" t="s">
        <v>15</v>
      </c>
      <c r="J13" s="9">
        <v>404.77051421826701</v>
      </c>
      <c r="K13" s="9">
        <v>41.836209479510401</v>
      </c>
      <c r="L13" s="9">
        <f t="shared" si="0"/>
        <v>446.6067236977774</v>
      </c>
      <c r="M13" s="10">
        <f t="shared" si="2"/>
        <v>8.1458289869491218E-2</v>
      </c>
      <c r="N13" s="10">
        <f t="shared" si="1"/>
        <v>8.444183913177819E-2</v>
      </c>
    </row>
    <row r="14" spans="1:14">
      <c r="I14" s="8" t="s">
        <v>16</v>
      </c>
      <c r="J14" s="9">
        <v>395.72424205324103</v>
      </c>
      <c r="K14" s="9">
        <v>2.45522136632577</v>
      </c>
      <c r="L14" s="9">
        <f t="shared" si="0"/>
        <v>398.17946341956679</v>
      </c>
      <c r="M14" s="10">
        <f t="shared" si="2"/>
        <v>7.9637767290962586E-2</v>
      </c>
      <c r="N14" s="10">
        <f t="shared" si="1"/>
        <v>7.5285490368939889E-2</v>
      </c>
    </row>
    <row r="15" spans="1:14">
      <c r="I15" t="s">
        <v>19</v>
      </c>
      <c r="J15" s="7">
        <v>366.50215338609598</v>
      </c>
      <c r="K15" s="7">
        <v>2.3774615568000002</v>
      </c>
      <c r="L15" s="7">
        <f t="shared" si="0"/>
        <v>368.87961494289596</v>
      </c>
      <c r="M15" s="6">
        <f t="shared" si="2"/>
        <v>7.375695017206374E-2</v>
      </c>
      <c r="N15" s="6">
        <f t="shared" si="1"/>
        <v>6.9745642981136599E-2</v>
      </c>
    </row>
    <row r="16" spans="1:14">
      <c r="I16" t="s">
        <v>20</v>
      </c>
      <c r="J16" s="7">
        <v>204.601165867128</v>
      </c>
      <c r="K16" s="7">
        <v>60.787089660388702</v>
      </c>
      <c r="L16" s="7">
        <f t="shared" si="0"/>
        <v>265.38825552751672</v>
      </c>
      <c r="M16" s="6">
        <f t="shared" si="2"/>
        <v>4.1175086848972406E-2</v>
      </c>
      <c r="N16" s="6">
        <f t="shared" si="1"/>
        <v>5.0178090009864618E-2</v>
      </c>
    </row>
    <row r="17" spans="9:14">
      <c r="I17" t="s">
        <v>21</v>
      </c>
      <c r="J17" s="7">
        <v>153.41864819451999</v>
      </c>
      <c r="K17" s="7">
        <v>1.11481831337165</v>
      </c>
      <c r="L17" s="7">
        <f t="shared" si="0"/>
        <v>154.53346650789163</v>
      </c>
      <c r="M17" s="6">
        <f t="shared" si="2"/>
        <v>3.0874829754214132E-2</v>
      </c>
      <c r="N17" s="6">
        <f t="shared" si="1"/>
        <v>2.9218301980079121E-2</v>
      </c>
    </row>
    <row r="18" spans="9:14">
      <c r="I18" t="s">
        <v>22</v>
      </c>
      <c r="J18" s="7">
        <v>141.130820010674</v>
      </c>
      <c r="K18" s="7">
        <v>1.1567682289600001</v>
      </c>
      <c r="L18" s="7">
        <f t="shared" si="0"/>
        <v>142.287588239634</v>
      </c>
      <c r="M18" s="6">
        <f t="shared" si="2"/>
        <v>2.8401958250717008E-2</v>
      </c>
      <c r="N18" s="6">
        <f t="shared" si="1"/>
        <v>2.6902921516941916E-2</v>
      </c>
    </row>
    <row r="19" spans="9:14">
      <c r="I19" t="s">
        <v>23</v>
      </c>
      <c r="J19" s="7">
        <v>135.15508740538499</v>
      </c>
      <c r="K19" s="7">
        <v>35.2987712989095</v>
      </c>
      <c r="L19" s="7">
        <f t="shared" si="0"/>
        <v>170.45385870429448</v>
      </c>
      <c r="M19" s="6">
        <f t="shared" si="2"/>
        <v>2.719936828517985E-2</v>
      </c>
      <c r="N19" s="6">
        <f t="shared" si="1"/>
        <v>3.2228438472500578E-2</v>
      </c>
    </row>
    <row r="20" spans="9:14">
      <c r="I20" t="s">
        <v>24</v>
      </c>
      <c r="J20" s="7">
        <v>128.550030010759</v>
      </c>
      <c r="K20" s="7">
        <v>12.922418474704999</v>
      </c>
      <c r="L20" s="7">
        <f t="shared" si="0"/>
        <v>141.47244848546401</v>
      </c>
      <c r="M20" s="6">
        <f t="shared" si="2"/>
        <v>2.5870129467240804E-2</v>
      </c>
      <c r="N20" s="6">
        <f t="shared" si="1"/>
        <v>2.6748799565033916E-2</v>
      </c>
    </row>
    <row r="21" spans="9:14">
      <c r="I21" t="s">
        <v>25</v>
      </c>
      <c r="J21" s="7">
        <v>86.960711330710296</v>
      </c>
      <c r="K21" s="7">
        <v>2.2405454213976999</v>
      </c>
      <c r="L21" s="7">
        <f t="shared" si="0"/>
        <v>89.201256752107994</v>
      </c>
      <c r="M21" s="6">
        <f t="shared" si="2"/>
        <v>1.750046157515904E-2</v>
      </c>
      <c r="N21" s="6">
        <f t="shared" si="1"/>
        <v>1.6865662278096671E-2</v>
      </c>
    </row>
    <row r="22" spans="9:14">
      <c r="I22" t="s">
        <v>26</v>
      </c>
      <c r="J22" s="7">
        <v>77.935370185764</v>
      </c>
      <c r="K22" s="7">
        <v>4.5819225415928901</v>
      </c>
      <c r="L22" s="7">
        <f t="shared" si="0"/>
        <v>82.517292727356889</v>
      </c>
      <c r="M22" s="6">
        <f t="shared" si="2"/>
        <v>1.5684151272576972E-2</v>
      </c>
      <c r="N22" s="6">
        <f t="shared" si="1"/>
        <v>1.5601896676299408E-2</v>
      </c>
    </row>
    <row r="23" spans="9:14">
      <c r="I23" t="s">
        <v>27</v>
      </c>
      <c r="J23" s="7">
        <v>73.095362291095796</v>
      </c>
      <c r="K23" s="7">
        <v>0.83634300539999995</v>
      </c>
      <c r="L23" s="7">
        <f t="shared" si="0"/>
        <v>73.931705296495792</v>
      </c>
      <c r="M23" s="6">
        <f t="shared" si="2"/>
        <v>1.4710120921537345E-2</v>
      </c>
      <c r="N23" s="6">
        <f t="shared" si="1"/>
        <v>1.3978583021981942E-2</v>
      </c>
    </row>
    <row r="24" spans="9:14">
      <c r="I24" t="s">
        <v>28</v>
      </c>
      <c r="J24" s="7">
        <v>70.420294372170304</v>
      </c>
      <c r="K24" s="7">
        <v>3.1333871599999998</v>
      </c>
      <c r="L24" s="7">
        <f t="shared" si="0"/>
        <v>73.553681532170302</v>
      </c>
      <c r="M24" s="6">
        <f t="shared" si="2"/>
        <v>1.4171775240945338E-2</v>
      </c>
      <c r="N24" s="6">
        <f t="shared" si="1"/>
        <v>1.3907108455654626E-2</v>
      </c>
    </row>
    <row r="25" spans="9:14">
      <c r="I25" t="s">
        <v>29</v>
      </c>
      <c r="J25" s="7">
        <v>69.028809662924004</v>
      </c>
      <c r="K25" s="7">
        <v>1.03789400092432</v>
      </c>
      <c r="L25" s="7">
        <f t="shared" si="0"/>
        <v>70.06670366384833</v>
      </c>
      <c r="M25" s="6">
        <f t="shared" si="2"/>
        <v>1.3891745048989141E-2</v>
      </c>
      <c r="N25" s="6">
        <f t="shared" si="1"/>
        <v>1.324781066950627E-2</v>
      </c>
    </row>
    <row r="26" spans="9:14">
      <c r="I26" t="s">
        <v>30</v>
      </c>
      <c r="J26" s="7">
        <v>67.817100368390101</v>
      </c>
      <c r="K26" s="7">
        <v>3.0314567336008</v>
      </c>
      <c r="L26" s="7">
        <f t="shared" si="0"/>
        <v>70.848557101990906</v>
      </c>
      <c r="M26" s="6">
        <f t="shared" si="2"/>
        <v>1.3647893870396437E-2</v>
      </c>
      <c r="N26" s="6">
        <f t="shared" si="1"/>
        <v>1.3395639035594507E-2</v>
      </c>
    </row>
    <row r="27" spans="9:14">
      <c r="I27" t="s">
        <v>31</v>
      </c>
      <c r="J27" s="7">
        <v>63.654238229775601</v>
      </c>
      <c r="K27" s="7">
        <v>5.5422209135339404</v>
      </c>
      <c r="L27" s="7">
        <f t="shared" si="0"/>
        <v>69.196459143309539</v>
      </c>
      <c r="M27" s="6">
        <f t="shared" si="2"/>
        <v>1.2810136131473944E-2</v>
      </c>
      <c r="N27" s="6">
        <f t="shared" si="1"/>
        <v>1.3083269824262804E-2</v>
      </c>
    </row>
    <row r="28" spans="9:14">
      <c r="I28" t="s">
        <v>32</v>
      </c>
      <c r="J28" s="7">
        <v>63.569901190341596</v>
      </c>
      <c r="K28" s="7">
        <v>9.4836129098080004</v>
      </c>
      <c r="L28" s="7">
        <f t="shared" si="0"/>
        <v>73.053514100149599</v>
      </c>
      <c r="M28" s="6">
        <f t="shared" si="2"/>
        <v>1.279316367235543E-2</v>
      </c>
      <c r="N28" s="6">
        <f t="shared" si="1"/>
        <v>1.3812539664831343E-2</v>
      </c>
    </row>
    <row r="29" spans="9:14">
      <c r="I29" t="s">
        <v>33</v>
      </c>
      <c r="J29" s="7">
        <v>53.747877891431301</v>
      </c>
      <c r="K29" s="7">
        <v>3.26327021068589</v>
      </c>
      <c r="L29" s="7">
        <f t="shared" si="0"/>
        <v>57.01114810211719</v>
      </c>
      <c r="M29" s="6">
        <f t="shared" si="2"/>
        <v>1.0816524582097743E-2</v>
      </c>
      <c r="N29" s="6">
        <f t="shared" si="1"/>
        <v>1.0779341065215851E-2</v>
      </c>
    </row>
    <row r="30" spans="9:14">
      <c r="I30" t="s">
        <v>34</v>
      </c>
      <c r="J30" s="7">
        <v>53.442733371783</v>
      </c>
      <c r="K30" s="7">
        <v>4.3033966137119801</v>
      </c>
      <c r="L30" s="7">
        <f t="shared" si="0"/>
        <v>57.746129985494981</v>
      </c>
      <c r="M30" s="6">
        <f t="shared" si="2"/>
        <v>1.0755115586480551E-2</v>
      </c>
      <c r="N30" s="6">
        <f t="shared" si="1"/>
        <v>1.0918307226421606E-2</v>
      </c>
    </row>
    <row r="31" spans="9:14">
      <c r="I31" t="s">
        <v>35</v>
      </c>
      <c r="J31" s="7">
        <v>48.165860359159801</v>
      </c>
      <c r="K31" s="7">
        <v>0.17349143994224001</v>
      </c>
      <c r="L31" s="7">
        <f t="shared" si="0"/>
        <v>48.33935179910204</v>
      </c>
      <c r="M31" s="6">
        <f t="shared" si="2"/>
        <v>9.6931680473992636E-3</v>
      </c>
      <c r="N31" s="6">
        <f t="shared" si="1"/>
        <v>9.139727531546165E-3</v>
      </c>
    </row>
    <row r="32" spans="9:14">
      <c r="I32" t="s">
        <v>36</v>
      </c>
      <c r="J32" s="7">
        <v>24.033434654126701</v>
      </c>
      <c r="K32" s="7">
        <v>0.51812485399999997</v>
      </c>
      <c r="L32" s="7">
        <f t="shared" si="0"/>
        <v>24.551559508126701</v>
      </c>
      <c r="M32" s="6">
        <f t="shared" si="2"/>
        <v>4.8366232663865751E-3</v>
      </c>
      <c r="N32" s="6">
        <f t="shared" si="1"/>
        <v>4.6420681293245641E-3</v>
      </c>
    </row>
    <row r="33" spans="9:14">
      <c r="I33" t="s">
        <v>37</v>
      </c>
      <c r="J33" s="7">
        <v>21.285568601445402</v>
      </c>
      <c r="K33" s="7">
        <v>0.34282099268590299</v>
      </c>
      <c r="L33" s="7">
        <f t="shared" si="0"/>
        <v>21.628389594131306</v>
      </c>
      <c r="M33" s="6">
        <f t="shared" si="2"/>
        <v>4.2836272808115311E-3</v>
      </c>
      <c r="N33" s="6">
        <f t="shared" si="1"/>
        <v>4.0893719191360898E-3</v>
      </c>
    </row>
    <row r="34" spans="9:14">
      <c r="I34" t="s">
        <v>38</v>
      </c>
      <c r="J34" s="7">
        <v>20.071409878882701</v>
      </c>
      <c r="K34" s="7">
        <v>0.88139327763653197</v>
      </c>
      <c r="L34" s="7">
        <f t="shared" si="0"/>
        <v>20.952803156519234</v>
      </c>
      <c r="M34" s="6">
        <f t="shared" si="2"/>
        <v>4.0392831655760237E-3</v>
      </c>
      <c r="N34" s="6">
        <f t="shared" si="1"/>
        <v>3.961635908329735E-3</v>
      </c>
    </row>
    <row r="35" spans="9:14">
      <c r="I35" t="s">
        <v>39</v>
      </c>
      <c r="J35" s="7">
        <v>12.259773610560099</v>
      </c>
      <c r="K35" s="7">
        <v>1.3243878065857899</v>
      </c>
      <c r="L35" s="7">
        <f t="shared" si="0"/>
        <v>13.584161417145889</v>
      </c>
      <c r="M35" s="6">
        <f t="shared" si="2"/>
        <v>2.4672256437256925E-3</v>
      </c>
      <c r="N35" s="6">
        <f t="shared" si="1"/>
        <v>2.5684153691850247E-3</v>
      </c>
    </row>
    <row r="36" spans="9:14">
      <c r="I36" t="s">
        <v>40</v>
      </c>
      <c r="J36" s="7">
        <v>11.9181900060453</v>
      </c>
      <c r="K36" s="7">
        <v>0.97670795221999995</v>
      </c>
      <c r="L36" s="7">
        <f t="shared" si="0"/>
        <v>12.8948979582653</v>
      </c>
      <c r="M36" s="6">
        <f t="shared" si="2"/>
        <v>2.398483442172375E-3</v>
      </c>
      <c r="N36" s="6">
        <f t="shared" si="1"/>
        <v>2.4380933856011098E-3</v>
      </c>
    </row>
    <row r="37" spans="9:14">
      <c r="I37" t="s">
        <v>41</v>
      </c>
      <c r="J37" s="7">
        <v>10.1817945296897</v>
      </c>
      <c r="K37" s="7">
        <v>1.28558405434482</v>
      </c>
      <c r="L37" s="7">
        <f t="shared" si="0"/>
        <v>11.46737858403452</v>
      </c>
      <c r="M37" s="6">
        <f t="shared" si="2"/>
        <v>2.0490414717901743E-3</v>
      </c>
      <c r="N37" s="6">
        <f t="shared" si="1"/>
        <v>2.168186205614576E-3</v>
      </c>
    </row>
    <row r="38" spans="9:14">
      <c r="I38" t="s">
        <v>42</v>
      </c>
      <c r="J38" s="7">
        <v>4.88015077018715</v>
      </c>
      <c r="K38" s="7">
        <v>0.66251689948506998</v>
      </c>
      <c r="L38" s="7">
        <f t="shared" si="0"/>
        <v>5.5426676696722197</v>
      </c>
      <c r="M38" s="6">
        <f t="shared" si="2"/>
        <v>9.8210892859247069E-4</v>
      </c>
      <c r="N38" s="6">
        <f t="shared" si="1"/>
        <v>1.0479758294908508E-3</v>
      </c>
    </row>
    <row r="39" spans="9:14">
      <c r="I39" t="s">
        <v>43</v>
      </c>
      <c r="J39" s="7">
        <v>3.0087037157575001</v>
      </c>
      <c r="K39" s="7">
        <v>2.9647878821390301</v>
      </c>
      <c r="L39" s="7">
        <f t="shared" si="0"/>
        <v>5.9734915978965297</v>
      </c>
      <c r="M39" s="6">
        <f t="shared" si="2"/>
        <v>6.0548842072382671E-4</v>
      </c>
      <c r="N39" s="6">
        <f t="shared" si="1"/>
        <v>1.1294335481298033E-3</v>
      </c>
    </row>
    <row r="40" spans="9:14">
      <c r="I40" t="s">
        <v>44</v>
      </c>
      <c r="J40" s="7">
        <v>0.26340132385759102</v>
      </c>
      <c r="K40" s="7">
        <v>7.4966593998421996E-4</v>
      </c>
      <c r="L40" s="7">
        <f t="shared" si="0"/>
        <v>0.26415098979757523</v>
      </c>
      <c r="M40" s="6">
        <f t="shared" si="2"/>
        <v>5.3008360631795935E-5</v>
      </c>
      <c r="N40" s="6">
        <f t="shared" si="1"/>
        <v>4.9944154898306192E-5</v>
      </c>
    </row>
    <row r="41" spans="9:14">
      <c r="I41" t="s">
        <v>17</v>
      </c>
      <c r="J41" s="7">
        <f>J7-SUM(J9:J13)</f>
        <v>910.92367257098249</v>
      </c>
      <c r="K41" s="7">
        <f t="shared" ref="K41:L41" si="3">K7-SUM(K9:K13)</f>
        <v>138.34581292052258</v>
      </c>
      <c r="L41" s="7">
        <f t="shared" si="3"/>
        <v>1049.2694854915053</v>
      </c>
      <c r="M41" s="6">
        <f t="shared" si="2"/>
        <v>0.18331939200802561</v>
      </c>
      <c r="N41" s="6">
        <f t="shared" si="1"/>
        <v>0.19838985935132331</v>
      </c>
    </row>
    <row r="42" spans="9:14">
      <c r="I42" t="s">
        <v>18</v>
      </c>
      <c r="J42" s="7">
        <f>J6-J7-J14</f>
        <v>575.33860190431881</v>
      </c>
      <c r="K42" s="7">
        <f t="shared" ref="K42:L42" si="4">K6-K7-K14</f>
        <v>11.288734001624267</v>
      </c>
      <c r="L42" s="7">
        <f t="shared" si="4"/>
        <v>586.62733590594314</v>
      </c>
      <c r="M42" s="6">
        <f t="shared" si="2"/>
        <v>0.11578436907031697</v>
      </c>
      <c r="N42" s="6">
        <f t="shared" si="1"/>
        <v>0.11091613381619086</v>
      </c>
    </row>
  </sheetData>
  <autoFilter ref="I4:N4">
    <sortState ref="I5:N40">
      <sortCondition descending="1" ref="M4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2011-12-01T12:09:59Z</dcterms:created>
  <dcterms:modified xsi:type="dcterms:W3CDTF">2011-12-01T12:11:29Z</dcterms:modified>
</cp:coreProperties>
</file>