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5975" windowHeight="13335" tabRatio="664"/>
  </bookViews>
  <sheets>
    <sheet name="DATA AND CHART" sheetId="14" r:id="rId1"/>
    <sheet name="Data prep for Ai" sheetId="15" r:id="rId2"/>
  </sheets>
  <externalReferences>
    <externalReference r:id="rId3"/>
  </externalReferences>
  <definedNames>
    <definedName name="YearProxy">[1]Parameters!$C$6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70" i="15" l="1"/>
  <c r="X70" i="15"/>
  <c r="Z70" i="15" s="1"/>
  <c r="AA70" i="15" s="1"/>
  <c r="W70" i="15"/>
  <c r="U70" i="15"/>
  <c r="T70" i="15"/>
  <c r="S70" i="15"/>
  <c r="R70" i="15"/>
  <c r="Q70" i="15"/>
  <c r="P70" i="15"/>
  <c r="L70" i="15"/>
  <c r="K70" i="15"/>
  <c r="J70" i="15"/>
  <c r="I70" i="15"/>
  <c r="H70" i="15"/>
  <c r="G70" i="15"/>
  <c r="Y69" i="15"/>
  <c r="Z69" i="15" s="1"/>
  <c r="AA69" i="15" s="1"/>
  <c r="X69" i="15"/>
  <c r="W69" i="15"/>
  <c r="U69" i="15"/>
  <c r="T69" i="15"/>
  <c r="S69" i="15"/>
  <c r="R69" i="15"/>
  <c r="Q69" i="15"/>
  <c r="P69" i="15"/>
  <c r="L69" i="15"/>
  <c r="K69" i="15"/>
  <c r="J69" i="15"/>
  <c r="I69" i="15"/>
  <c r="G69" i="15"/>
  <c r="Y68" i="15"/>
  <c r="Z68" i="15" s="1"/>
  <c r="AA68" i="15" s="1"/>
  <c r="X68" i="15"/>
  <c r="W68" i="15"/>
  <c r="T68" i="15"/>
  <c r="U68" i="15" s="1"/>
  <c r="S68" i="15"/>
  <c r="R68" i="15"/>
  <c r="Q68" i="15"/>
  <c r="P68" i="15"/>
  <c r="L68" i="15"/>
  <c r="K68" i="15"/>
  <c r="J68" i="15"/>
  <c r="I68" i="15"/>
  <c r="G68" i="15"/>
  <c r="Y67" i="15"/>
  <c r="Z67" i="15" s="1"/>
  <c r="AA67" i="15" s="1"/>
  <c r="X67" i="15"/>
  <c r="W67" i="15"/>
  <c r="T67" i="15"/>
  <c r="U67" i="15" s="1"/>
  <c r="S67" i="15"/>
  <c r="R67" i="15"/>
  <c r="Q67" i="15"/>
  <c r="P67" i="15"/>
  <c r="L67" i="15"/>
  <c r="K67" i="15"/>
  <c r="J67" i="15"/>
  <c r="I67" i="15"/>
  <c r="H67" i="15"/>
  <c r="G67" i="15"/>
  <c r="Y66" i="15"/>
  <c r="Z66" i="15" s="1"/>
  <c r="AA66" i="15" s="1"/>
  <c r="X66" i="15"/>
  <c r="W66" i="15"/>
  <c r="U66" i="15"/>
  <c r="T66" i="15"/>
  <c r="S66" i="15"/>
  <c r="R66" i="15"/>
  <c r="Q66" i="15"/>
  <c r="P66" i="15"/>
  <c r="L66" i="15"/>
  <c r="K66" i="15"/>
  <c r="J66" i="15"/>
  <c r="I66" i="15"/>
  <c r="H66" i="15"/>
  <c r="G66" i="15"/>
  <c r="Y65" i="15"/>
  <c r="Z65" i="15" s="1"/>
  <c r="AA65" i="15" s="1"/>
  <c r="X65" i="15"/>
  <c r="W65" i="15"/>
  <c r="S65" i="15"/>
  <c r="T65" i="15" s="1"/>
  <c r="U65" i="15" s="1"/>
  <c r="R65" i="15"/>
  <c r="Q65" i="15"/>
  <c r="P65" i="15"/>
  <c r="L65" i="15"/>
  <c r="K65" i="15"/>
  <c r="J65" i="15"/>
  <c r="I65" i="15"/>
  <c r="H65" i="15"/>
  <c r="G65" i="15"/>
  <c r="Y64" i="15"/>
  <c r="Z64" i="15" s="1"/>
  <c r="AA64" i="15" s="1"/>
  <c r="X64" i="15"/>
  <c r="W64" i="15"/>
  <c r="S64" i="15"/>
  <c r="T64" i="15" s="1"/>
  <c r="U64" i="15" s="1"/>
  <c r="R64" i="15"/>
  <c r="Q64" i="15"/>
  <c r="P64" i="15"/>
  <c r="L64" i="15"/>
  <c r="K64" i="15"/>
  <c r="I64" i="15"/>
  <c r="H64" i="15"/>
  <c r="J64" i="15" s="1"/>
  <c r="G64" i="15"/>
  <c r="Y63" i="15"/>
  <c r="Z63" i="15" s="1"/>
  <c r="AA63" i="15" s="1"/>
  <c r="X63" i="15"/>
  <c r="W63" i="15"/>
  <c r="S63" i="15"/>
  <c r="T63" i="15" s="1"/>
  <c r="U63" i="15" s="1"/>
  <c r="R63" i="15"/>
  <c r="Q63" i="15"/>
  <c r="P63" i="15"/>
  <c r="L63" i="15"/>
  <c r="K63" i="15"/>
  <c r="I63" i="15"/>
  <c r="H63" i="15"/>
  <c r="J63" i="15" s="1"/>
  <c r="G63" i="15"/>
  <c r="Z62" i="15"/>
  <c r="AA62" i="15" s="1"/>
  <c r="Y62" i="15"/>
  <c r="X62" i="15"/>
  <c r="W62" i="15"/>
  <c r="S62" i="15"/>
  <c r="T62" i="15" s="1"/>
  <c r="U62" i="15" s="1"/>
  <c r="R62" i="15"/>
  <c r="Q62" i="15"/>
  <c r="P62" i="15"/>
  <c r="L62" i="15"/>
  <c r="K62" i="15"/>
  <c r="I62" i="15"/>
  <c r="H62" i="15"/>
  <c r="J62" i="15" s="1"/>
  <c r="G62" i="15"/>
  <c r="AA61" i="15"/>
  <c r="Z61" i="15"/>
  <c r="Y61" i="15"/>
  <c r="X61" i="15"/>
  <c r="W61" i="15"/>
  <c r="S61" i="15"/>
  <c r="T61" i="15" s="1"/>
  <c r="U61" i="15" s="1"/>
  <c r="R61" i="15"/>
  <c r="Q61" i="15"/>
  <c r="P61" i="15"/>
  <c r="L61" i="15"/>
  <c r="K61" i="15"/>
  <c r="I61" i="15"/>
  <c r="R26" i="15" s="1"/>
  <c r="H61" i="15"/>
  <c r="J61" i="15" s="1"/>
  <c r="G61" i="15"/>
  <c r="Y60" i="15"/>
  <c r="X60" i="15"/>
  <c r="Z60" i="15" s="1"/>
  <c r="AA60" i="15" s="1"/>
  <c r="W60" i="15"/>
  <c r="S60" i="15"/>
  <c r="T60" i="15" s="1"/>
  <c r="U60" i="15" s="1"/>
  <c r="R60" i="15"/>
  <c r="Q60" i="15"/>
  <c r="P60" i="15"/>
  <c r="L60" i="15"/>
  <c r="K60" i="15"/>
  <c r="I60" i="15"/>
  <c r="R25" i="15" s="1"/>
  <c r="H60" i="15"/>
  <c r="Q25" i="15" s="1"/>
  <c r="G60" i="15"/>
  <c r="Y59" i="15"/>
  <c r="Z59" i="15" s="1"/>
  <c r="AA59" i="15" s="1"/>
  <c r="X59" i="15"/>
  <c r="W59" i="15"/>
  <c r="T59" i="15"/>
  <c r="U59" i="15" s="1"/>
  <c r="S59" i="15"/>
  <c r="R59" i="15"/>
  <c r="Q59" i="15"/>
  <c r="P59" i="15"/>
  <c r="L59" i="15"/>
  <c r="K59" i="15"/>
  <c r="J59" i="15"/>
  <c r="I59" i="15"/>
  <c r="R24" i="15" s="1"/>
  <c r="H59" i="15"/>
  <c r="G59" i="15"/>
  <c r="Y58" i="15"/>
  <c r="Z58" i="15" s="1"/>
  <c r="AA58" i="15" s="1"/>
  <c r="X58" i="15"/>
  <c r="W58" i="15"/>
  <c r="U58" i="15"/>
  <c r="T58" i="15"/>
  <c r="S58" i="15"/>
  <c r="R58" i="15"/>
  <c r="Q58" i="15"/>
  <c r="P58" i="15"/>
  <c r="L58" i="15"/>
  <c r="K58" i="15"/>
  <c r="J58" i="15"/>
  <c r="I58" i="15"/>
  <c r="H58" i="15"/>
  <c r="G58" i="15"/>
  <c r="Y57" i="15"/>
  <c r="Z57" i="15" s="1"/>
  <c r="AA57" i="15" s="1"/>
  <c r="X57" i="15"/>
  <c r="W57" i="15"/>
  <c r="S57" i="15"/>
  <c r="R57" i="15"/>
  <c r="T57" i="15" s="1"/>
  <c r="U57" i="15" s="1"/>
  <c r="Q57" i="15"/>
  <c r="P57" i="15"/>
  <c r="L57" i="15"/>
  <c r="K57" i="15"/>
  <c r="J57" i="15"/>
  <c r="I57" i="15"/>
  <c r="H57" i="15"/>
  <c r="G57" i="15"/>
  <c r="Y56" i="15"/>
  <c r="Z56" i="15" s="1"/>
  <c r="AA56" i="15" s="1"/>
  <c r="X56" i="15"/>
  <c r="W56" i="15"/>
  <c r="S56" i="15"/>
  <c r="T56" i="15" s="1"/>
  <c r="U56" i="15" s="1"/>
  <c r="R56" i="15"/>
  <c r="Q56" i="15"/>
  <c r="P56" i="15"/>
  <c r="L56" i="15"/>
  <c r="K56" i="15"/>
  <c r="I56" i="15"/>
  <c r="H56" i="15"/>
  <c r="J56" i="15" s="1"/>
  <c r="G56" i="15"/>
  <c r="Y55" i="15"/>
  <c r="Z55" i="15" s="1"/>
  <c r="AA55" i="15" s="1"/>
  <c r="X55" i="15"/>
  <c r="W55" i="15"/>
  <c r="S55" i="15"/>
  <c r="T55" i="15" s="1"/>
  <c r="U55" i="15" s="1"/>
  <c r="R55" i="15"/>
  <c r="Q55" i="15"/>
  <c r="P55" i="15"/>
  <c r="L55" i="15"/>
  <c r="K55" i="15"/>
  <c r="I55" i="15"/>
  <c r="H55" i="15"/>
  <c r="J55" i="15" s="1"/>
  <c r="G55" i="15"/>
  <c r="Z54" i="15"/>
  <c r="AA54" i="15" s="1"/>
  <c r="Y54" i="15"/>
  <c r="X54" i="15"/>
  <c r="W54" i="15"/>
  <c r="S54" i="15"/>
  <c r="T54" i="15" s="1"/>
  <c r="U54" i="15" s="1"/>
  <c r="R54" i="15"/>
  <c r="Q54" i="15"/>
  <c r="P54" i="15"/>
  <c r="L54" i="15"/>
  <c r="K54" i="15"/>
  <c r="I54" i="15"/>
  <c r="H54" i="15"/>
  <c r="J54" i="15" s="1"/>
  <c r="G54" i="15"/>
  <c r="AA53" i="15"/>
  <c r="Z53" i="15"/>
  <c r="Y53" i="15"/>
  <c r="X53" i="15"/>
  <c r="W53" i="15"/>
  <c r="S53" i="15"/>
  <c r="T53" i="15" s="1"/>
  <c r="U53" i="15" s="1"/>
  <c r="R53" i="15"/>
  <c r="Q53" i="15"/>
  <c r="P53" i="15"/>
  <c r="L53" i="15"/>
  <c r="K53" i="15"/>
  <c r="I53" i="15"/>
  <c r="R18" i="15" s="1"/>
  <c r="H53" i="15"/>
  <c r="Q18" i="15" s="1"/>
  <c r="G53" i="15"/>
  <c r="Y52" i="15"/>
  <c r="X52" i="15"/>
  <c r="Z52" i="15" s="1"/>
  <c r="AA52" i="15" s="1"/>
  <c r="W52" i="15"/>
  <c r="S52" i="15"/>
  <c r="T52" i="15" s="1"/>
  <c r="U52" i="15" s="1"/>
  <c r="R52" i="15"/>
  <c r="Q52" i="15"/>
  <c r="P52" i="15"/>
  <c r="L52" i="15"/>
  <c r="K52" i="15"/>
  <c r="I52" i="15"/>
  <c r="R17" i="15" s="1"/>
  <c r="H52" i="15"/>
  <c r="Q17" i="15" s="1"/>
  <c r="G52" i="15"/>
  <c r="Y51" i="15"/>
  <c r="Z51" i="15" s="1"/>
  <c r="AA51" i="15" s="1"/>
  <c r="X51" i="15"/>
  <c r="W51" i="15"/>
  <c r="T51" i="15"/>
  <c r="U51" i="15" s="1"/>
  <c r="S51" i="15"/>
  <c r="R51" i="15"/>
  <c r="Q51" i="15"/>
  <c r="P51" i="15"/>
  <c r="L51" i="15"/>
  <c r="K51" i="15"/>
  <c r="J51" i="15"/>
  <c r="I51" i="15"/>
  <c r="H51" i="15"/>
  <c r="G51" i="15"/>
  <c r="Y50" i="15"/>
  <c r="Z50" i="15" s="1"/>
  <c r="AA50" i="15" s="1"/>
  <c r="X50" i="15"/>
  <c r="W50" i="15"/>
  <c r="U50" i="15"/>
  <c r="T50" i="15"/>
  <c r="S50" i="15"/>
  <c r="R50" i="15"/>
  <c r="Q50" i="15"/>
  <c r="P50" i="15"/>
  <c r="L50" i="15"/>
  <c r="K50" i="15"/>
  <c r="J50" i="15"/>
  <c r="I50" i="15"/>
  <c r="H50" i="15"/>
  <c r="G50" i="15"/>
  <c r="Y49" i="15"/>
  <c r="Z49" i="15" s="1"/>
  <c r="AA49" i="15" s="1"/>
  <c r="X49" i="15"/>
  <c r="W49" i="15"/>
  <c r="S49" i="15"/>
  <c r="R49" i="15"/>
  <c r="T49" i="15" s="1"/>
  <c r="U49" i="15" s="1"/>
  <c r="Q49" i="15"/>
  <c r="P49" i="15"/>
  <c r="L49" i="15"/>
  <c r="K49" i="15"/>
  <c r="J49" i="15"/>
  <c r="I49" i="15"/>
  <c r="H49" i="15"/>
  <c r="G49" i="15"/>
  <c r="Y48" i="15"/>
  <c r="Z48" i="15" s="1"/>
  <c r="AA48" i="15" s="1"/>
  <c r="X48" i="15"/>
  <c r="W48" i="15"/>
  <c r="S48" i="15"/>
  <c r="T48" i="15" s="1"/>
  <c r="U48" i="15" s="1"/>
  <c r="R48" i="15"/>
  <c r="Q48" i="15"/>
  <c r="P48" i="15"/>
  <c r="L48" i="15"/>
  <c r="K48" i="15"/>
  <c r="I48" i="15"/>
  <c r="H48" i="15"/>
  <c r="J48" i="15" s="1"/>
  <c r="G48" i="15"/>
  <c r="Y47" i="15"/>
  <c r="Z47" i="15" s="1"/>
  <c r="AA47" i="15" s="1"/>
  <c r="X47" i="15"/>
  <c r="W47" i="15"/>
  <c r="S47" i="15"/>
  <c r="T47" i="15" s="1"/>
  <c r="U47" i="15" s="1"/>
  <c r="R47" i="15"/>
  <c r="Q47" i="15"/>
  <c r="P47" i="15"/>
  <c r="L47" i="15"/>
  <c r="K47" i="15"/>
  <c r="I47" i="15"/>
  <c r="H47" i="15"/>
  <c r="J47" i="15" s="1"/>
  <c r="G47" i="15"/>
  <c r="Z46" i="15"/>
  <c r="AA46" i="15" s="1"/>
  <c r="Y46" i="15"/>
  <c r="X46" i="15"/>
  <c r="W46" i="15"/>
  <c r="S46" i="15"/>
  <c r="T46" i="15" s="1"/>
  <c r="U46" i="15" s="1"/>
  <c r="R46" i="15"/>
  <c r="Q46" i="15"/>
  <c r="P46" i="15"/>
  <c r="L46" i="15"/>
  <c r="K46" i="15"/>
  <c r="I46" i="15"/>
  <c r="H46" i="15"/>
  <c r="J46" i="15" s="1"/>
  <c r="G46" i="15"/>
  <c r="AA45" i="15"/>
  <c r="Z45" i="15"/>
  <c r="Y45" i="15"/>
  <c r="X45" i="15"/>
  <c r="W45" i="15"/>
  <c r="S45" i="15"/>
  <c r="T45" i="15" s="1"/>
  <c r="U45" i="15" s="1"/>
  <c r="R45" i="15"/>
  <c r="Q45" i="15"/>
  <c r="P45" i="15"/>
  <c r="L45" i="15"/>
  <c r="K45" i="15"/>
  <c r="I45" i="15"/>
  <c r="R10" i="15" s="1"/>
  <c r="H45" i="15"/>
  <c r="J45" i="15" s="1"/>
  <c r="G45" i="15"/>
  <c r="Y44" i="15"/>
  <c r="X44" i="15"/>
  <c r="Z44" i="15" s="1"/>
  <c r="AA44" i="15" s="1"/>
  <c r="W44" i="15"/>
  <c r="S44" i="15"/>
  <c r="T44" i="15" s="1"/>
  <c r="U44" i="15" s="1"/>
  <c r="R44" i="15"/>
  <c r="Q44" i="15"/>
  <c r="P44" i="15"/>
  <c r="L44" i="15"/>
  <c r="K44" i="15"/>
  <c r="I44" i="15"/>
  <c r="R9" i="15" s="1"/>
  <c r="H44" i="15"/>
  <c r="J44" i="15" s="1"/>
  <c r="G44" i="15"/>
  <c r="Y43" i="15"/>
  <c r="Z43" i="15" s="1"/>
  <c r="AA43" i="15" s="1"/>
  <c r="X43" i="15"/>
  <c r="W43" i="15"/>
  <c r="T43" i="15"/>
  <c r="U43" i="15" s="1"/>
  <c r="S43" i="15"/>
  <c r="R43" i="15"/>
  <c r="Q43" i="15"/>
  <c r="P43" i="15"/>
  <c r="L43" i="15"/>
  <c r="K43" i="15"/>
  <c r="J43" i="15"/>
  <c r="I43" i="15"/>
  <c r="H43" i="15"/>
  <c r="G43" i="15"/>
  <c r="Y42" i="15"/>
  <c r="Z42" i="15" s="1"/>
  <c r="AA42" i="15" s="1"/>
  <c r="X42" i="15"/>
  <c r="W42" i="15"/>
  <c r="U42" i="15"/>
  <c r="T42" i="15"/>
  <c r="S42" i="15"/>
  <c r="R42" i="15"/>
  <c r="Q42" i="15"/>
  <c r="P42" i="15"/>
  <c r="L42" i="15"/>
  <c r="K42" i="15"/>
  <c r="J42" i="15"/>
  <c r="I42" i="15"/>
  <c r="H42" i="15"/>
  <c r="G42" i="15"/>
  <c r="Y41" i="15"/>
  <c r="Z41" i="15" s="1"/>
  <c r="AA41" i="15" s="1"/>
  <c r="X41" i="15"/>
  <c r="W41" i="15"/>
  <c r="S41" i="15"/>
  <c r="R41" i="15"/>
  <c r="T41" i="15" s="1"/>
  <c r="U41" i="15" s="1"/>
  <c r="Q41" i="15"/>
  <c r="P41" i="15"/>
  <c r="L41" i="15"/>
  <c r="K41" i="15"/>
  <c r="J41" i="15"/>
  <c r="I41" i="15"/>
  <c r="H41" i="15"/>
  <c r="G41" i="15"/>
  <c r="R35" i="15"/>
  <c r="Q35" i="15"/>
  <c r="P35" i="15"/>
  <c r="O35" i="15"/>
  <c r="N35" i="15"/>
  <c r="L35" i="15"/>
  <c r="K35" i="15"/>
  <c r="I35" i="15"/>
  <c r="H35" i="15"/>
  <c r="J35" i="15" s="1"/>
  <c r="G35" i="15"/>
  <c r="K34" i="15"/>
  <c r="J34" i="15"/>
  <c r="I34" i="15"/>
  <c r="G34" i="15"/>
  <c r="K33" i="15"/>
  <c r="J33" i="15"/>
  <c r="I33" i="15"/>
  <c r="G33" i="15"/>
  <c r="R32" i="15"/>
  <c r="Q32" i="15"/>
  <c r="N32" i="15"/>
  <c r="L32" i="15"/>
  <c r="K32" i="15"/>
  <c r="I32" i="15"/>
  <c r="P32" i="15" s="1"/>
  <c r="H32" i="15"/>
  <c r="J32" i="15" s="1"/>
  <c r="G32" i="15"/>
  <c r="R31" i="15"/>
  <c r="Q31" i="15"/>
  <c r="P31" i="15"/>
  <c r="O31" i="15"/>
  <c r="N31" i="15"/>
  <c r="L31" i="15"/>
  <c r="K31" i="15"/>
  <c r="I31" i="15"/>
  <c r="H31" i="15"/>
  <c r="J31" i="15" s="1"/>
  <c r="G31" i="15"/>
  <c r="R30" i="15"/>
  <c r="Q30" i="15"/>
  <c r="P30" i="15"/>
  <c r="O30" i="15"/>
  <c r="N30" i="15"/>
  <c r="L30" i="15"/>
  <c r="K30" i="15"/>
  <c r="I30" i="15"/>
  <c r="H30" i="15"/>
  <c r="J30" i="15" s="1"/>
  <c r="G30" i="15"/>
  <c r="R29" i="15"/>
  <c r="Q29" i="15"/>
  <c r="O29" i="15"/>
  <c r="N29" i="15"/>
  <c r="L29" i="15"/>
  <c r="K29" i="15"/>
  <c r="J29" i="15"/>
  <c r="I29" i="15"/>
  <c r="P29" i="15" s="1"/>
  <c r="H29" i="15"/>
  <c r="G29" i="15"/>
  <c r="R28" i="15"/>
  <c r="Q28" i="15"/>
  <c r="P28" i="15"/>
  <c r="O28" i="15"/>
  <c r="N28" i="15"/>
  <c r="L28" i="15"/>
  <c r="K28" i="15"/>
  <c r="I28" i="15"/>
  <c r="H28" i="15"/>
  <c r="J28" i="15" s="1"/>
  <c r="G28" i="15"/>
  <c r="R27" i="15"/>
  <c r="Q27" i="15"/>
  <c r="P27" i="15"/>
  <c r="N27" i="15"/>
  <c r="L27" i="15"/>
  <c r="K27" i="15"/>
  <c r="I27" i="15"/>
  <c r="H27" i="15"/>
  <c r="O27" i="15" s="1"/>
  <c r="G27" i="15"/>
  <c r="P26" i="15"/>
  <c r="O26" i="15"/>
  <c r="N26" i="15"/>
  <c r="L26" i="15"/>
  <c r="K26" i="15"/>
  <c r="J26" i="15"/>
  <c r="I26" i="15"/>
  <c r="H26" i="15"/>
  <c r="G26" i="15"/>
  <c r="P25" i="15"/>
  <c r="O25" i="15"/>
  <c r="N25" i="15"/>
  <c r="L25" i="15"/>
  <c r="K25" i="15"/>
  <c r="I25" i="15"/>
  <c r="H25" i="15"/>
  <c r="J25" i="15" s="1"/>
  <c r="G25" i="15"/>
  <c r="Q24" i="15"/>
  <c r="N24" i="15"/>
  <c r="L24" i="15"/>
  <c r="K24" i="15"/>
  <c r="I24" i="15"/>
  <c r="P24" i="15" s="1"/>
  <c r="H24" i="15"/>
  <c r="J24" i="15" s="1"/>
  <c r="G24" i="15"/>
  <c r="R23" i="15"/>
  <c r="Q23" i="15"/>
  <c r="P23" i="15"/>
  <c r="O23" i="15"/>
  <c r="N23" i="15"/>
  <c r="L23" i="15"/>
  <c r="K23" i="15"/>
  <c r="I23" i="15"/>
  <c r="H23" i="15"/>
  <c r="J23" i="15" s="1"/>
  <c r="G23" i="15"/>
  <c r="R22" i="15"/>
  <c r="Q22" i="15"/>
  <c r="P22" i="15"/>
  <c r="O22" i="15"/>
  <c r="N22" i="15"/>
  <c r="L22" i="15"/>
  <c r="K22" i="15"/>
  <c r="I22" i="15"/>
  <c r="H22" i="15"/>
  <c r="J22" i="15" s="1"/>
  <c r="G22" i="15"/>
  <c r="R21" i="15"/>
  <c r="O21" i="15"/>
  <c r="N21" i="15"/>
  <c r="L21" i="15"/>
  <c r="K21" i="15"/>
  <c r="J21" i="15"/>
  <c r="I21" i="15"/>
  <c r="P21" i="15" s="1"/>
  <c r="H21" i="15"/>
  <c r="G21" i="15"/>
  <c r="R20" i="15"/>
  <c r="Q20" i="15"/>
  <c r="P20" i="15"/>
  <c r="O20" i="15"/>
  <c r="N20" i="15"/>
  <c r="L20" i="15"/>
  <c r="K20" i="15"/>
  <c r="I20" i="15"/>
  <c r="H20" i="15"/>
  <c r="J20" i="15" s="1"/>
  <c r="G20" i="15"/>
  <c r="R19" i="15"/>
  <c r="Q19" i="15"/>
  <c r="P19" i="15"/>
  <c r="N19" i="15"/>
  <c r="L19" i="15"/>
  <c r="K19" i="15"/>
  <c r="I19" i="15"/>
  <c r="H19" i="15"/>
  <c r="O19" i="15" s="1"/>
  <c r="G19" i="15"/>
  <c r="P18" i="15"/>
  <c r="O18" i="15"/>
  <c r="N18" i="15"/>
  <c r="L18" i="15"/>
  <c r="K18" i="15"/>
  <c r="J18" i="15"/>
  <c r="I18" i="15"/>
  <c r="H18" i="15"/>
  <c r="G18" i="15"/>
  <c r="P17" i="15"/>
  <c r="O17" i="15"/>
  <c r="N17" i="15"/>
  <c r="L17" i="15"/>
  <c r="K17" i="15"/>
  <c r="I17" i="15"/>
  <c r="H17" i="15"/>
  <c r="J17" i="15" s="1"/>
  <c r="G17" i="15"/>
  <c r="R16" i="15"/>
  <c r="Q16" i="15"/>
  <c r="N16" i="15"/>
  <c r="L16" i="15"/>
  <c r="K16" i="15"/>
  <c r="I16" i="15"/>
  <c r="P16" i="15" s="1"/>
  <c r="H16" i="15"/>
  <c r="O16" i="15" s="1"/>
  <c r="G16" i="15"/>
  <c r="R15" i="15"/>
  <c r="Q15" i="15"/>
  <c r="P15" i="15"/>
  <c r="O15" i="15"/>
  <c r="N15" i="15"/>
  <c r="L15" i="15"/>
  <c r="K15" i="15"/>
  <c r="I15" i="15"/>
  <c r="H15" i="15"/>
  <c r="J15" i="15" s="1"/>
  <c r="G15" i="15"/>
  <c r="R14" i="15"/>
  <c r="Q14" i="15"/>
  <c r="P14" i="15"/>
  <c r="O14" i="15"/>
  <c r="N14" i="15"/>
  <c r="L14" i="15"/>
  <c r="K14" i="15"/>
  <c r="I14" i="15"/>
  <c r="H14" i="15"/>
  <c r="J14" i="15" s="1"/>
  <c r="G14" i="15"/>
  <c r="R13" i="15"/>
  <c r="O13" i="15"/>
  <c r="N13" i="15"/>
  <c r="L13" i="15"/>
  <c r="K13" i="15"/>
  <c r="J13" i="15"/>
  <c r="I13" i="15"/>
  <c r="P13" i="15" s="1"/>
  <c r="H13" i="15"/>
  <c r="G13" i="15"/>
  <c r="R12" i="15"/>
  <c r="Q12" i="15"/>
  <c r="P12" i="15"/>
  <c r="O12" i="15"/>
  <c r="N12" i="15"/>
  <c r="L12" i="15"/>
  <c r="K12" i="15"/>
  <c r="I12" i="15"/>
  <c r="H12" i="15"/>
  <c r="J12" i="15" s="1"/>
  <c r="G12" i="15"/>
  <c r="R11" i="15"/>
  <c r="Q11" i="15"/>
  <c r="P11" i="15"/>
  <c r="N11" i="15"/>
  <c r="L11" i="15"/>
  <c r="K11" i="15"/>
  <c r="I11" i="15"/>
  <c r="H11" i="15"/>
  <c r="O11" i="15" s="1"/>
  <c r="G11" i="15"/>
  <c r="P10" i="15"/>
  <c r="O10" i="15"/>
  <c r="N10" i="15"/>
  <c r="L10" i="15"/>
  <c r="K10" i="15"/>
  <c r="J10" i="15"/>
  <c r="I10" i="15"/>
  <c r="H10" i="15"/>
  <c r="G10" i="15"/>
  <c r="P9" i="15"/>
  <c r="O9" i="15"/>
  <c r="N9" i="15"/>
  <c r="L9" i="15"/>
  <c r="K9" i="15"/>
  <c r="I9" i="15"/>
  <c r="H9" i="15"/>
  <c r="J9" i="15" s="1"/>
  <c r="G9" i="15"/>
  <c r="R8" i="15"/>
  <c r="Q8" i="15"/>
  <c r="N8" i="15"/>
  <c r="L8" i="15"/>
  <c r="K8" i="15"/>
  <c r="I8" i="15"/>
  <c r="P8" i="15" s="1"/>
  <c r="H8" i="15"/>
  <c r="O8" i="15" s="1"/>
  <c r="G8" i="15"/>
  <c r="R7" i="15"/>
  <c r="Q7" i="15"/>
  <c r="P7" i="15"/>
  <c r="O7" i="15"/>
  <c r="N7" i="15"/>
  <c r="L7" i="15"/>
  <c r="K7" i="15"/>
  <c r="I7" i="15"/>
  <c r="H7" i="15"/>
  <c r="J7" i="15" s="1"/>
  <c r="G7" i="15"/>
  <c r="R6" i="15"/>
  <c r="Q6" i="15"/>
  <c r="P6" i="15"/>
  <c r="O6" i="15"/>
  <c r="N6" i="15"/>
  <c r="L6" i="15"/>
  <c r="K6" i="15"/>
  <c r="I6" i="15"/>
  <c r="H6" i="15"/>
  <c r="J6" i="15" s="1"/>
  <c r="G6" i="15"/>
  <c r="W42" i="14"/>
  <c r="X42" i="14"/>
  <c r="Y42" i="14"/>
  <c r="W43" i="14"/>
  <c r="X43" i="14"/>
  <c r="Y43" i="14"/>
  <c r="W44" i="14"/>
  <c r="X44" i="14"/>
  <c r="Y44" i="14"/>
  <c r="W45" i="14"/>
  <c r="X45" i="14"/>
  <c r="Y45" i="14"/>
  <c r="W46" i="14"/>
  <c r="X46" i="14"/>
  <c r="Y46" i="14"/>
  <c r="W47" i="14"/>
  <c r="X47" i="14"/>
  <c r="Y47" i="14"/>
  <c r="W48" i="14"/>
  <c r="X48" i="14"/>
  <c r="Y48" i="14"/>
  <c r="W49" i="14"/>
  <c r="X49" i="14"/>
  <c r="Y49" i="14"/>
  <c r="W50" i="14"/>
  <c r="X50" i="14"/>
  <c r="Y50" i="14"/>
  <c r="W51" i="14"/>
  <c r="X51" i="14"/>
  <c r="Y51" i="14"/>
  <c r="W52" i="14"/>
  <c r="X52" i="14"/>
  <c r="Y52" i="14"/>
  <c r="W53" i="14"/>
  <c r="X53" i="14"/>
  <c r="Y53" i="14"/>
  <c r="W54" i="14"/>
  <c r="X54" i="14"/>
  <c r="Y54" i="14"/>
  <c r="W55" i="14"/>
  <c r="X55" i="14"/>
  <c r="Y55" i="14"/>
  <c r="W56" i="14"/>
  <c r="X56" i="14"/>
  <c r="Y56" i="14"/>
  <c r="W57" i="14"/>
  <c r="X57" i="14"/>
  <c r="Y57" i="14"/>
  <c r="W58" i="14"/>
  <c r="X58" i="14"/>
  <c r="Y58" i="14"/>
  <c r="W59" i="14"/>
  <c r="X59" i="14"/>
  <c r="Y59" i="14"/>
  <c r="W60" i="14"/>
  <c r="X60" i="14"/>
  <c r="Y60" i="14"/>
  <c r="W61" i="14"/>
  <c r="X61" i="14"/>
  <c r="Y61" i="14"/>
  <c r="W62" i="14"/>
  <c r="X62" i="14"/>
  <c r="Y62" i="14"/>
  <c r="W63" i="14"/>
  <c r="X63" i="14"/>
  <c r="Y63" i="14"/>
  <c r="W64" i="14"/>
  <c r="X64" i="14"/>
  <c r="Y64" i="14"/>
  <c r="W65" i="14"/>
  <c r="X65" i="14"/>
  <c r="Y65" i="14"/>
  <c r="W66" i="14"/>
  <c r="X66" i="14"/>
  <c r="Y66" i="14"/>
  <c r="W67" i="14"/>
  <c r="X67" i="14"/>
  <c r="Y67" i="14"/>
  <c r="W68" i="14"/>
  <c r="X68" i="14"/>
  <c r="Y68" i="14"/>
  <c r="W69" i="14"/>
  <c r="X69" i="14"/>
  <c r="Y69" i="14"/>
  <c r="W70" i="14"/>
  <c r="X70" i="14"/>
  <c r="Y70" i="14"/>
  <c r="Y41" i="14"/>
  <c r="X41" i="14"/>
  <c r="W41" i="14"/>
  <c r="S70" i="14"/>
  <c r="R70" i="14"/>
  <c r="Q70" i="14"/>
  <c r="P70" i="14"/>
  <c r="S69" i="14"/>
  <c r="R69" i="14"/>
  <c r="Q69" i="14"/>
  <c r="P69" i="14"/>
  <c r="S68" i="14"/>
  <c r="R68" i="14"/>
  <c r="Q68" i="14"/>
  <c r="P68" i="14"/>
  <c r="S67" i="14"/>
  <c r="R67" i="14"/>
  <c r="Q67" i="14"/>
  <c r="P67" i="14"/>
  <c r="S66" i="14"/>
  <c r="R66" i="14"/>
  <c r="Q66" i="14"/>
  <c r="P66" i="14"/>
  <c r="S65" i="14"/>
  <c r="R65" i="14"/>
  <c r="Q65" i="14"/>
  <c r="P65" i="14"/>
  <c r="S64" i="14"/>
  <c r="R64" i="14"/>
  <c r="Q64" i="14"/>
  <c r="P64" i="14"/>
  <c r="S63" i="14"/>
  <c r="R63" i="14"/>
  <c r="Q63" i="14"/>
  <c r="P63" i="14"/>
  <c r="S62" i="14"/>
  <c r="R62" i="14"/>
  <c r="Q62" i="14"/>
  <c r="P62" i="14"/>
  <c r="S61" i="14"/>
  <c r="R61" i="14"/>
  <c r="Q61" i="14"/>
  <c r="P61" i="14"/>
  <c r="S60" i="14"/>
  <c r="R60" i="14"/>
  <c r="Q60" i="14"/>
  <c r="P60" i="14"/>
  <c r="S59" i="14"/>
  <c r="R59" i="14"/>
  <c r="Q59" i="14"/>
  <c r="P59" i="14"/>
  <c r="S58" i="14"/>
  <c r="R58" i="14"/>
  <c r="Q58" i="14"/>
  <c r="P58" i="14"/>
  <c r="S57" i="14"/>
  <c r="R57" i="14"/>
  <c r="Q57" i="14"/>
  <c r="P57" i="14"/>
  <c r="S56" i="14"/>
  <c r="R56" i="14"/>
  <c r="Q56" i="14"/>
  <c r="P56" i="14"/>
  <c r="S55" i="14"/>
  <c r="R55" i="14"/>
  <c r="Q55" i="14"/>
  <c r="P55" i="14"/>
  <c r="S54" i="14"/>
  <c r="R54" i="14"/>
  <c r="Q54" i="14"/>
  <c r="P54" i="14"/>
  <c r="S53" i="14"/>
  <c r="R53" i="14"/>
  <c r="Q53" i="14"/>
  <c r="P53" i="14"/>
  <c r="S52" i="14"/>
  <c r="R52" i="14"/>
  <c r="Q52" i="14"/>
  <c r="P52" i="14"/>
  <c r="S51" i="14"/>
  <c r="R51" i="14"/>
  <c r="Q51" i="14"/>
  <c r="P51" i="14"/>
  <c r="S50" i="14"/>
  <c r="R50" i="14"/>
  <c r="Q50" i="14"/>
  <c r="P50" i="14"/>
  <c r="S49" i="14"/>
  <c r="R49" i="14"/>
  <c r="Q49" i="14"/>
  <c r="P49" i="14"/>
  <c r="S48" i="14"/>
  <c r="R48" i="14"/>
  <c r="Q48" i="14"/>
  <c r="P48" i="14"/>
  <c r="S47" i="14"/>
  <c r="R47" i="14"/>
  <c r="Q47" i="14"/>
  <c r="P47" i="14"/>
  <c r="S46" i="14"/>
  <c r="R46" i="14"/>
  <c r="Q46" i="14"/>
  <c r="P46" i="14"/>
  <c r="S45" i="14"/>
  <c r="R45" i="14"/>
  <c r="Q45" i="14"/>
  <c r="P45" i="14"/>
  <c r="S44" i="14"/>
  <c r="R44" i="14"/>
  <c r="Q44" i="14"/>
  <c r="P44" i="14"/>
  <c r="S43" i="14"/>
  <c r="R43" i="14"/>
  <c r="Q43" i="14"/>
  <c r="P43" i="14"/>
  <c r="S42" i="14"/>
  <c r="R42" i="14"/>
  <c r="Q42" i="14"/>
  <c r="P42" i="14"/>
  <c r="S41" i="14"/>
  <c r="R41" i="14"/>
  <c r="Q41" i="14"/>
  <c r="P41" i="14"/>
  <c r="L6" i="14"/>
  <c r="Q9" i="15" l="1"/>
  <c r="J11" i="15"/>
  <c r="J52" i="15"/>
  <c r="J60" i="15"/>
  <c r="J8" i="15"/>
  <c r="J16" i="15"/>
  <c r="J19" i="15"/>
  <c r="J27" i="15"/>
  <c r="J53" i="15"/>
  <c r="Q10" i="15"/>
  <c r="O24" i="15"/>
  <c r="Q26" i="15"/>
  <c r="O32" i="15"/>
  <c r="Q13" i="15"/>
  <c r="Q21" i="15"/>
  <c r="Z69" i="14"/>
  <c r="AA69" i="14" s="1"/>
  <c r="Z70" i="14"/>
  <c r="AA70" i="14" s="1"/>
  <c r="Z68" i="14" l="1"/>
  <c r="AA68" i="14" s="1"/>
  <c r="Z67" i="14"/>
  <c r="AA67" i="14" s="1"/>
  <c r="Z66" i="14"/>
  <c r="AA66" i="14" s="1"/>
  <c r="Z65" i="14"/>
  <c r="AA65" i="14" s="1"/>
  <c r="Z64" i="14"/>
  <c r="AA64" i="14" s="1"/>
  <c r="Z63" i="14"/>
  <c r="AA63" i="14" s="1"/>
  <c r="Z62" i="14"/>
  <c r="AA62" i="14" s="1"/>
  <c r="Z61" i="14"/>
  <c r="AA61" i="14" s="1"/>
  <c r="Z60" i="14"/>
  <c r="AA60" i="14" s="1"/>
  <c r="Z59" i="14"/>
  <c r="AA59" i="14" s="1"/>
  <c r="Z58" i="14"/>
  <c r="AA58" i="14" s="1"/>
  <c r="Z57" i="14"/>
  <c r="AA57" i="14" s="1"/>
  <c r="Z56" i="14"/>
  <c r="AA56" i="14" s="1"/>
  <c r="Z55" i="14"/>
  <c r="AA55" i="14" s="1"/>
  <c r="Z54" i="14"/>
  <c r="AA54" i="14" s="1"/>
  <c r="Z53" i="14"/>
  <c r="AA53" i="14" s="1"/>
  <c r="Z52" i="14"/>
  <c r="AA52" i="14" s="1"/>
  <c r="Z51" i="14"/>
  <c r="AA51" i="14" s="1"/>
  <c r="Z50" i="14"/>
  <c r="AA50" i="14" s="1"/>
  <c r="Z49" i="14"/>
  <c r="AA49" i="14" s="1"/>
  <c r="Z48" i="14"/>
  <c r="AA48" i="14" s="1"/>
  <c r="Z47" i="14"/>
  <c r="AA47" i="14" s="1"/>
  <c r="Z46" i="14"/>
  <c r="AA46" i="14" s="1"/>
  <c r="Z45" i="14"/>
  <c r="AA45" i="14" s="1"/>
  <c r="Z44" i="14"/>
  <c r="AA44" i="14" s="1"/>
  <c r="Z43" i="14"/>
  <c r="AA43" i="14" s="1"/>
  <c r="Z42" i="14"/>
  <c r="AA42" i="14" s="1"/>
  <c r="Z41" i="14"/>
  <c r="AA41" i="14" s="1"/>
  <c r="T42" i="14"/>
  <c r="U42" i="14" s="1"/>
  <c r="T43" i="14"/>
  <c r="U43" i="14" s="1"/>
  <c r="T44" i="14"/>
  <c r="U44" i="14" s="1"/>
  <c r="T45" i="14"/>
  <c r="U45" i="14" s="1"/>
  <c r="T46" i="14"/>
  <c r="U46" i="14" s="1"/>
  <c r="T47" i="14"/>
  <c r="U47" i="14" s="1"/>
  <c r="T48" i="14"/>
  <c r="U48" i="14" s="1"/>
  <c r="T49" i="14"/>
  <c r="U49" i="14" s="1"/>
  <c r="T50" i="14"/>
  <c r="U50" i="14" s="1"/>
  <c r="T51" i="14"/>
  <c r="U51" i="14" s="1"/>
  <c r="T52" i="14"/>
  <c r="U52" i="14" s="1"/>
  <c r="T53" i="14"/>
  <c r="U53" i="14" s="1"/>
  <c r="T54" i="14"/>
  <c r="U54" i="14" s="1"/>
  <c r="T55" i="14"/>
  <c r="U55" i="14" s="1"/>
  <c r="T56" i="14"/>
  <c r="U56" i="14" s="1"/>
  <c r="T57" i="14"/>
  <c r="U57" i="14" s="1"/>
  <c r="T58" i="14"/>
  <c r="U58" i="14" s="1"/>
  <c r="T59" i="14"/>
  <c r="U59" i="14" s="1"/>
  <c r="T60" i="14"/>
  <c r="U60" i="14" s="1"/>
  <c r="T61" i="14"/>
  <c r="U61" i="14" s="1"/>
  <c r="T62" i="14"/>
  <c r="U62" i="14" s="1"/>
  <c r="T63" i="14"/>
  <c r="U63" i="14" s="1"/>
  <c r="T64" i="14"/>
  <c r="U64" i="14" s="1"/>
  <c r="T65" i="14"/>
  <c r="U65" i="14" s="1"/>
  <c r="T66" i="14"/>
  <c r="U66" i="14" s="1"/>
  <c r="T67" i="14"/>
  <c r="U67" i="14" s="1"/>
  <c r="T68" i="14"/>
  <c r="U68" i="14" s="1"/>
  <c r="T69" i="14"/>
  <c r="U69" i="14" s="1"/>
  <c r="T70" i="14"/>
  <c r="U70" i="14" s="1"/>
  <c r="T41" i="14"/>
  <c r="U41" i="14" s="1"/>
  <c r="L68" i="14" l="1"/>
  <c r="L69" i="14"/>
  <c r="L65" i="14"/>
  <c r="L50" i="14"/>
  <c r="L66" i="14"/>
  <c r="L67" i="14"/>
  <c r="L64" i="14"/>
  <c r="L63" i="14"/>
  <c r="L62" i="14"/>
  <c r="L61" i="14"/>
  <c r="L60" i="14"/>
  <c r="L58" i="14"/>
  <c r="L57" i="14"/>
  <c r="L59" i="14"/>
  <c r="L56" i="14"/>
  <c r="L55" i="14"/>
  <c r="L54" i="14"/>
  <c r="L49" i="14"/>
  <c r="L46" i="14"/>
  <c r="L52" i="14"/>
  <c r="L51" i="14"/>
  <c r="L48" i="14"/>
  <c r="L47" i="14"/>
  <c r="L45" i="14"/>
  <c r="L44" i="14"/>
  <c r="L53" i="14"/>
  <c r="H70" i="14"/>
  <c r="G70" i="14"/>
  <c r="G69" i="14"/>
  <c r="G68" i="14"/>
  <c r="H67" i="14"/>
  <c r="G67" i="14"/>
  <c r="H66" i="14"/>
  <c r="G66" i="14"/>
  <c r="H65" i="14"/>
  <c r="G65" i="14"/>
  <c r="H64" i="14"/>
  <c r="G64" i="14"/>
  <c r="H63" i="14"/>
  <c r="G63" i="14"/>
  <c r="H62" i="14"/>
  <c r="G62" i="14"/>
  <c r="H61" i="14"/>
  <c r="G61" i="14"/>
  <c r="H60" i="14"/>
  <c r="G60" i="14"/>
  <c r="H59" i="14"/>
  <c r="G59" i="14"/>
  <c r="H58" i="14"/>
  <c r="G58" i="14"/>
  <c r="H57" i="14"/>
  <c r="G57" i="14"/>
  <c r="H56" i="14"/>
  <c r="G56" i="14"/>
  <c r="H55" i="14"/>
  <c r="G55" i="14"/>
  <c r="H54" i="14"/>
  <c r="G54" i="14"/>
  <c r="H53" i="14"/>
  <c r="G53" i="14"/>
  <c r="H49" i="14"/>
  <c r="G49" i="14"/>
  <c r="H52" i="14"/>
  <c r="G52" i="14"/>
  <c r="H51" i="14"/>
  <c r="G51" i="14"/>
  <c r="H50" i="14"/>
  <c r="G50" i="14"/>
  <c r="H48" i="14"/>
  <c r="G48" i="14"/>
  <c r="H47" i="14"/>
  <c r="G47" i="14"/>
  <c r="H46" i="14"/>
  <c r="G46" i="14"/>
  <c r="H45" i="14"/>
  <c r="G45" i="14"/>
  <c r="H44" i="14"/>
  <c r="G44" i="14"/>
  <c r="H43" i="14"/>
  <c r="G43" i="14"/>
  <c r="L43" i="14"/>
  <c r="H42" i="14"/>
  <c r="G42" i="14"/>
  <c r="L42" i="14"/>
  <c r="H41" i="14"/>
  <c r="G41" i="14"/>
  <c r="L41" i="14"/>
  <c r="N35" i="14"/>
  <c r="H35" i="14"/>
  <c r="G35" i="14"/>
  <c r="L35" i="14"/>
  <c r="G34" i="14"/>
  <c r="G33" i="14"/>
  <c r="N32" i="14"/>
  <c r="H32" i="14"/>
  <c r="G32" i="14"/>
  <c r="L32" i="14"/>
  <c r="N31" i="14"/>
  <c r="H31" i="14"/>
  <c r="G31" i="14"/>
  <c r="L31" i="14"/>
  <c r="N30" i="14"/>
  <c r="H30" i="14"/>
  <c r="G30" i="14"/>
  <c r="L30" i="14"/>
  <c r="N29" i="14"/>
  <c r="H29" i="14"/>
  <c r="G29" i="14"/>
  <c r="L29" i="14"/>
  <c r="N28" i="14"/>
  <c r="H28" i="14"/>
  <c r="G28" i="14"/>
  <c r="L28" i="14"/>
  <c r="N27" i="14"/>
  <c r="H27" i="14"/>
  <c r="G27" i="14"/>
  <c r="L27" i="14"/>
  <c r="N26" i="14"/>
  <c r="H26" i="14"/>
  <c r="G26" i="14"/>
  <c r="L26" i="14"/>
  <c r="N25" i="14"/>
  <c r="H25" i="14"/>
  <c r="G25" i="14"/>
  <c r="L25" i="14"/>
  <c r="N24" i="14"/>
  <c r="H24" i="14"/>
  <c r="G24" i="14"/>
  <c r="L24" i="14"/>
  <c r="N23" i="14"/>
  <c r="H23" i="14"/>
  <c r="G23" i="14"/>
  <c r="L23" i="14"/>
  <c r="N22" i="14"/>
  <c r="H22" i="14"/>
  <c r="G22" i="14"/>
  <c r="L22" i="14"/>
  <c r="N21" i="14"/>
  <c r="H21" i="14"/>
  <c r="G21" i="14"/>
  <c r="L21" i="14"/>
  <c r="N20" i="14"/>
  <c r="H20" i="14"/>
  <c r="G20" i="14"/>
  <c r="L20" i="14"/>
  <c r="N19" i="14"/>
  <c r="H19" i="14"/>
  <c r="G19" i="14"/>
  <c r="L19" i="14"/>
  <c r="N18" i="14"/>
  <c r="H18" i="14"/>
  <c r="G18" i="14"/>
  <c r="L18" i="14"/>
  <c r="N14" i="14"/>
  <c r="H14" i="14"/>
  <c r="G14" i="14"/>
  <c r="L14" i="14"/>
  <c r="N17" i="14"/>
  <c r="H17" i="14"/>
  <c r="G17" i="14"/>
  <c r="L17" i="14"/>
  <c r="N16" i="14"/>
  <c r="H16" i="14"/>
  <c r="G16" i="14"/>
  <c r="L16" i="14"/>
  <c r="N15" i="14"/>
  <c r="H15" i="14"/>
  <c r="G15" i="14"/>
  <c r="L15" i="14"/>
  <c r="N13" i="14"/>
  <c r="H13" i="14"/>
  <c r="G13" i="14"/>
  <c r="L13" i="14"/>
  <c r="N12" i="14"/>
  <c r="H12" i="14"/>
  <c r="G12" i="14"/>
  <c r="L12" i="14"/>
  <c r="N11" i="14"/>
  <c r="H11" i="14"/>
  <c r="G11" i="14"/>
  <c r="L11" i="14"/>
  <c r="N10" i="14"/>
  <c r="H10" i="14"/>
  <c r="G10" i="14"/>
  <c r="L10" i="14"/>
  <c r="N9" i="14"/>
  <c r="H9" i="14"/>
  <c r="G9" i="14"/>
  <c r="L9" i="14"/>
  <c r="N8" i="14"/>
  <c r="H8" i="14"/>
  <c r="G8" i="14"/>
  <c r="L8" i="14"/>
  <c r="N7" i="14"/>
  <c r="H7" i="14"/>
  <c r="G7" i="14"/>
  <c r="L7" i="14"/>
  <c r="N6" i="14"/>
  <c r="H6" i="14"/>
  <c r="G6" i="14"/>
  <c r="O6" i="14" l="1"/>
  <c r="J6" i="14"/>
  <c r="O8" i="14"/>
  <c r="J8" i="14"/>
  <c r="O10" i="14"/>
  <c r="J10" i="14"/>
  <c r="O12" i="14"/>
  <c r="J12" i="14"/>
  <c r="O15" i="14"/>
  <c r="J15" i="14"/>
  <c r="O17" i="14"/>
  <c r="J17" i="14"/>
  <c r="O18" i="14"/>
  <c r="J18" i="14"/>
  <c r="O20" i="14"/>
  <c r="J20" i="14"/>
  <c r="O22" i="14"/>
  <c r="J22" i="14"/>
  <c r="O24" i="14"/>
  <c r="J24" i="14"/>
  <c r="O26" i="14"/>
  <c r="J26" i="14"/>
  <c r="O28" i="14"/>
  <c r="J28" i="14"/>
  <c r="O30" i="14"/>
  <c r="J30" i="14"/>
  <c r="O32" i="14"/>
  <c r="J32" i="14"/>
  <c r="Q10" i="14"/>
  <c r="J45" i="14"/>
  <c r="Q15" i="14"/>
  <c r="J50" i="14"/>
  <c r="Q18" i="14"/>
  <c r="J53" i="14"/>
  <c r="Q22" i="14"/>
  <c r="J57" i="14"/>
  <c r="Q26" i="14"/>
  <c r="J61" i="14"/>
  <c r="Q30" i="14"/>
  <c r="J65" i="14"/>
  <c r="J69" i="14"/>
  <c r="Q7" i="14"/>
  <c r="J42" i="14"/>
  <c r="Q23" i="14"/>
  <c r="J58" i="14"/>
  <c r="Q27" i="14"/>
  <c r="J62" i="14"/>
  <c r="Q31" i="14"/>
  <c r="J66" i="14"/>
  <c r="Q35" i="14"/>
  <c r="J70" i="14"/>
  <c r="O7" i="14"/>
  <c r="J7" i="14"/>
  <c r="O9" i="14"/>
  <c r="J9" i="14"/>
  <c r="O11" i="14"/>
  <c r="J11" i="14"/>
  <c r="O13" i="14"/>
  <c r="J13" i="14"/>
  <c r="O16" i="14"/>
  <c r="J16" i="14"/>
  <c r="O14" i="14"/>
  <c r="J14" i="14"/>
  <c r="O19" i="14"/>
  <c r="J19" i="14"/>
  <c r="O21" i="14"/>
  <c r="J21" i="14"/>
  <c r="O23" i="14"/>
  <c r="J23" i="14"/>
  <c r="O25" i="14"/>
  <c r="J25" i="14"/>
  <c r="O27" i="14"/>
  <c r="J27" i="14"/>
  <c r="O29" i="14"/>
  <c r="J29" i="14"/>
  <c r="O31" i="14"/>
  <c r="J31" i="14"/>
  <c r="J33" i="14"/>
  <c r="Q19" i="14"/>
  <c r="J54" i="14"/>
  <c r="Q8" i="14"/>
  <c r="J43" i="14"/>
  <c r="Q12" i="14"/>
  <c r="J47" i="14"/>
  <c r="Q17" i="14"/>
  <c r="J52" i="14"/>
  <c r="Q20" i="14"/>
  <c r="J55" i="14"/>
  <c r="Q24" i="14"/>
  <c r="J59" i="14"/>
  <c r="Q28" i="14"/>
  <c r="J63" i="14"/>
  <c r="Q32" i="14"/>
  <c r="J67" i="14"/>
  <c r="Q16" i="14"/>
  <c r="J51" i="14"/>
  <c r="O35" i="14"/>
  <c r="J35" i="14"/>
  <c r="Q11" i="14"/>
  <c r="J46" i="14"/>
  <c r="J34" i="14"/>
  <c r="Q6" i="14"/>
  <c r="J41" i="14"/>
  <c r="Q9" i="14"/>
  <c r="J44" i="14"/>
  <c r="Q13" i="14"/>
  <c r="J48" i="14"/>
  <c r="Q14" i="14"/>
  <c r="J49" i="14"/>
  <c r="Q21" i="14"/>
  <c r="J56" i="14"/>
  <c r="Q25" i="14"/>
  <c r="J60" i="14"/>
  <c r="Q29" i="14"/>
  <c r="J64" i="14"/>
  <c r="J68" i="14"/>
  <c r="I34" i="14"/>
  <c r="K34" i="14"/>
  <c r="I35" i="14"/>
  <c r="P35" i="14" s="1"/>
  <c r="K35" i="14"/>
  <c r="I41" i="14"/>
  <c r="R6" i="14" s="1"/>
  <c r="K41" i="14"/>
  <c r="I6" i="14"/>
  <c r="P6" i="14" s="1"/>
  <c r="K6" i="14"/>
  <c r="I7" i="14"/>
  <c r="P7" i="14" s="1"/>
  <c r="K7" i="14"/>
  <c r="I8" i="14"/>
  <c r="P8" i="14" s="1"/>
  <c r="K8" i="14"/>
  <c r="I9" i="14"/>
  <c r="P9" i="14" s="1"/>
  <c r="K9" i="14"/>
  <c r="I10" i="14"/>
  <c r="P10" i="14" s="1"/>
  <c r="K10" i="14"/>
  <c r="I11" i="14"/>
  <c r="P11" i="14" s="1"/>
  <c r="K11" i="14"/>
  <c r="I12" i="14"/>
  <c r="P12" i="14" s="1"/>
  <c r="K12" i="14"/>
  <c r="I13" i="14"/>
  <c r="P13" i="14" s="1"/>
  <c r="K13" i="14"/>
  <c r="I15" i="14"/>
  <c r="P15" i="14" s="1"/>
  <c r="K15" i="14"/>
  <c r="I16" i="14"/>
  <c r="P16" i="14" s="1"/>
  <c r="K16" i="14"/>
  <c r="I17" i="14"/>
  <c r="P17" i="14" s="1"/>
  <c r="K17" i="14"/>
  <c r="I14" i="14"/>
  <c r="P14" i="14" s="1"/>
  <c r="K14" i="14"/>
  <c r="I18" i="14"/>
  <c r="P18" i="14" s="1"/>
  <c r="K18" i="14"/>
  <c r="I19" i="14"/>
  <c r="P19" i="14" s="1"/>
  <c r="K19" i="14"/>
  <c r="I20" i="14"/>
  <c r="P20" i="14" s="1"/>
  <c r="K20" i="14"/>
  <c r="I21" i="14"/>
  <c r="P21" i="14" s="1"/>
  <c r="K21" i="14"/>
  <c r="I22" i="14"/>
  <c r="P22" i="14" s="1"/>
  <c r="K22" i="14"/>
  <c r="I23" i="14"/>
  <c r="P23" i="14" s="1"/>
  <c r="K23" i="14"/>
  <c r="I24" i="14"/>
  <c r="P24" i="14" s="1"/>
  <c r="K24" i="14"/>
  <c r="I25" i="14"/>
  <c r="P25" i="14" s="1"/>
  <c r="K25" i="14"/>
  <c r="I26" i="14"/>
  <c r="P26" i="14" s="1"/>
  <c r="K26" i="14"/>
  <c r="I27" i="14"/>
  <c r="P27" i="14" s="1"/>
  <c r="K27" i="14"/>
  <c r="I28" i="14"/>
  <c r="P28" i="14" s="1"/>
  <c r="K28" i="14"/>
  <c r="I29" i="14"/>
  <c r="P29" i="14" s="1"/>
  <c r="K29" i="14"/>
  <c r="I30" i="14"/>
  <c r="P30" i="14" s="1"/>
  <c r="K30" i="14"/>
  <c r="I31" i="14"/>
  <c r="P31" i="14" s="1"/>
  <c r="K31" i="14"/>
  <c r="I32" i="14"/>
  <c r="P32" i="14" s="1"/>
  <c r="K32" i="14"/>
  <c r="I53" i="14"/>
  <c r="R18" i="14" s="1"/>
  <c r="K53" i="14"/>
  <c r="I44" i="14"/>
  <c r="R9" i="14" s="1"/>
  <c r="K44" i="14"/>
  <c r="I45" i="14"/>
  <c r="R10" i="14" s="1"/>
  <c r="K45" i="14"/>
  <c r="I47" i="14"/>
  <c r="R12" i="14" s="1"/>
  <c r="K47" i="14"/>
  <c r="I48" i="14"/>
  <c r="R13" i="14" s="1"/>
  <c r="K48" i="14"/>
  <c r="I51" i="14"/>
  <c r="R16" i="14" s="1"/>
  <c r="K51" i="14"/>
  <c r="I52" i="14"/>
  <c r="R17" i="14" s="1"/>
  <c r="K52" i="14"/>
  <c r="I46" i="14"/>
  <c r="R11" i="14" s="1"/>
  <c r="K46" i="14"/>
  <c r="I49" i="14"/>
  <c r="R14" i="14" s="1"/>
  <c r="K49" i="14"/>
  <c r="I54" i="14"/>
  <c r="R19" i="14" s="1"/>
  <c r="K54" i="14"/>
  <c r="I55" i="14"/>
  <c r="R20" i="14" s="1"/>
  <c r="K55" i="14"/>
  <c r="I56" i="14"/>
  <c r="R21" i="14" s="1"/>
  <c r="K56" i="14"/>
  <c r="I59" i="14"/>
  <c r="R24" i="14" s="1"/>
  <c r="K59" i="14"/>
  <c r="I57" i="14"/>
  <c r="R22" i="14" s="1"/>
  <c r="K57" i="14"/>
  <c r="I58" i="14"/>
  <c r="R23" i="14" s="1"/>
  <c r="K58" i="14"/>
  <c r="I60" i="14"/>
  <c r="R25" i="14" s="1"/>
  <c r="K60" i="14"/>
  <c r="I61" i="14"/>
  <c r="R26" i="14" s="1"/>
  <c r="K61" i="14"/>
  <c r="I62" i="14"/>
  <c r="R27" i="14" s="1"/>
  <c r="K62" i="14"/>
  <c r="I63" i="14"/>
  <c r="R28" i="14" s="1"/>
  <c r="K63" i="14"/>
  <c r="I64" i="14"/>
  <c r="R29" i="14" s="1"/>
  <c r="K64" i="14"/>
  <c r="I67" i="14"/>
  <c r="R32" i="14" s="1"/>
  <c r="K67" i="14"/>
  <c r="I66" i="14"/>
  <c r="R31" i="14" s="1"/>
  <c r="K66" i="14"/>
  <c r="I50" i="14"/>
  <c r="R15" i="14" s="1"/>
  <c r="K50" i="14"/>
  <c r="I65" i="14"/>
  <c r="R30" i="14" s="1"/>
  <c r="K65" i="14"/>
  <c r="I69" i="14"/>
  <c r="K69" i="14"/>
  <c r="I42" i="14"/>
  <c r="R7" i="14" s="1"/>
  <c r="K42" i="14"/>
  <c r="I33" i="14"/>
  <c r="K33" i="14"/>
  <c r="I68" i="14"/>
  <c r="K68" i="14"/>
  <c r="I43" i="14"/>
  <c r="R8" i="14" s="1"/>
  <c r="K43" i="14"/>
  <c r="L70" i="14"/>
  <c r="I70" i="14" l="1"/>
  <c r="R35" i="14" s="1"/>
  <c r="K70" i="14"/>
</calcChain>
</file>

<file path=xl/sharedStrings.xml><?xml version="1.0" encoding="utf-8"?>
<sst xmlns="http://schemas.openxmlformats.org/spreadsheetml/2006/main" count="305" uniqueCount="61">
  <si>
    <t>FEC</t>
  </si>
  <si>
    <t>Figure 2</t>
  </si>
  <si>
    <t>Summary Table</t>
  </si>
  <si>
    <t>Final energy consumptiom</t>
  </si>
  <si>
    <t>Primary energy consumption</t>
  </si>
  <si>
    <t>Final energy consumption 2005</t>
  </si>
  <si>
    <t>Indicative national energy efficiency target for 2020</t>
  </si>
  <si>
    <t>Percentage difference target-2005</t>
  </si>
  <si>
    <t>% above (+) below (-) 2005</t>
  </si>
  <si>
    <t>% above (+) below (-) target</t>
  </si>
  <si>
    <t>sort order</t>
  </si>
  <si>
    <t>AT</t>
  </si>
  <si>
    <t>EL</t>
  </si>
  <si>
    <t>BE</t>
  </si>
  <si>
    <t>IT</t>
  </si>
  <si>
    <t>BG</t>
  </si>
  <si>
    <t>ES</t>
  </si>
  <si>
    <t>CY</t>
  </si>
  <si>
    <t>FR</t>
  </si>
  <si>
    <t>CZ</t>
  </si>
  <si>
    <t>PT</t>
  </si>
  <si>
    <t>DE</t>
  </si>
  <si>
    <t>NL</t>
  </si>
  <si>
    <t>DK</t>
  </si>
  <si>
    <t>EE</t>
  </si>
  <si>
    <t>SE</t>
  </si>
  <si>
    <t>HR</t>
  </si>
  <si>
    <t>FI</t>
  </si>
  <si>
    <t>SK</t>
  </si>
  <si>
    <t>RO</t>
  </si>
  <si>
    <t>HU</t>
  </si>
  <si>
    <t>IE</t>
  </si>
  <si>
    <t>LT</t>
  </si>
  <si>
    <t>LU</t>
  </si>
  <si>
    <t>LV</t>
  </si>
  <si>
    <t>SI</t>
  </si>
  <si>
    <t>MT</t>
  </si>
  <si>
    <t>PL</t>
  </si>
  <si>
    <t>UK</t>
  </si>
  <si>
    <t>Primary energy consumption 2005</t>
  </si>
  <si>
    <t>PEC</t>
  </si>
  <si>
    <t>Ktoe</t>
  </si>
  <si>
    <t>2019 percentage change caompared to 2005</t>
  </si>
  <si>
    <t>Decrease from 2005?</t>
  </si>
  <si>
    <t>Target met?</t>
  </si>
  <si>
    <t>Distance to target</t>
  </si>
  <si>
    <t>Final energy consumption 2019</t>
  </si>
  <si>
    <t>EU 27+UK</t>
  </si>
  <si>
    <t>EU 27</t>
  </si>
  <si>
    <t>Primary energy consumption 2019</t>
  </si>
  <si>
    <t>ktoe</t>
  </si>
  <si>
    <t>For indicator Fig 2. Pasted values from H:I to change sorting</t>
  </si>
  <si>
    <t>2020 percentage change compared to 2005</t>
  </si>
  <si>
    <t>2020 percentage change caompared to 2005</t>
  </si>
  <si>
    <t>2020  percentage change caompared to 2005</t>
  </si>
  <si>
    <t>:</t>
  </si>
  <si>
    <t>Final energy consumption 2020</t>
  </si>
  <si>
    <t>Primary energy consumption 2020</t>
  </si>
  <si>
    <t>From Eurostat balance Jan 2022</t>
  </si>
  <si>
    <t>DG ENER website (plus personal communication)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</si>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</sst>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%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6" tint="-0.499984740745262"/>
      <name val="Calibri"/>
      <family val="2"/>
      <charset val="238"/>
      <scheme val="minor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/>
    <xf numFmtId="0" fontId="0" fillId="0" borderId="0" xfId="0" applyBorder="1"/>
    <xf numFmtId="0" fontId="5" fillId="0" borderId="0" xfId="0" applyFont="1"/>
    <xf numFmtId="0" fontId="0" fillId="0" borderId="0" xfId="0" applyFill="1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horizontal="right"/>
    </xf>
    <xf numFmtId="0" fontId="0" fillId="0" borderId="4" xfId="0" applyBorder="1"/>
    <xf numFmtId="0" fontId="0" fillId="0" borderId="0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0" xfId="0" applyAlignment="1">
      <alignment wrapText="1"/>
    </xf>
    <xf numFmtId="0" fontId="2" fillId="0" borderId="4" xfId="0" applyFont="1" applyBorder="1"/>
    <xf numFmtId="0" fontId="0" fillId="0" borderId="5" xfId="0" applyBorder="1"/>
    <xf numFmtId="1" fontId="0" fillId="3" borderId="0" xfId="0" applyNumberFormat="1" applyFill="1"/>
    <xf numFmtId="164" fontId="0" fillId="2" borderId="0" xfId="0" applyNumberFormat="1" applyFill="1"/>
    <xf numFmtId="10" fontId="0" fillId="0" borderId="0" xfId="4" applyNumberFormat="1" applyFont="1" applyFill="1"/>
    <xf numFmtId="0" fontId="4" fillId="0" borderId="4" xfId="0" applyFont="1" applyBorder="1"/>
    <xf numFmtId="10" fontId="0" fillId="0" borderId="0" xfId="4" applyNumberFormat="1" applyFont="1" applyBorder="1"/>
    <xf numFmtId="10" fontId="0" fillId="0" borderId="5" xfId="4" applyNumberFormat="1" applyFont="1" applyBorder="1"/>
    <xf numFmtId="10" fontId="0" fillId="0" borderId="0" xfId="4" applyNumberFormat="1" applyFont="1"/>
    <xf numFmtId="0" fontId="4" fillId="0" borderId="6" xfId="0" applyFont="1" applyBorder="1"/>
    <xf numFmtId="10" fontId="0" fillId="0" borderId="7" xfId="4" applyNumberFormat="1" applyFont="1" applyBorder="1"/>
    <xf numFmtId="10" fontId="0" fillId="0" borderId="8" xfId="4" applyNumberFormat="1" applyFont="1" applyBorder="1"/>
    <xf numFmtId="1" fontId="2" fillId="0" borderId="0" xfId="0" applyNumberFormat="1" applyFont="1"/>
    <xf numFmtId="0" fontId="0" fillId="0" borderId="0" xfId="0"/>
    <xf numFmtId="0" fontId="0" fillId="0" borderId="0" xfId="0"/>
    <xf numFmtId="0" fontId="2" fillId="0" borderId="0" xfId="0" applyFont="1" applyAlignment="1"/>
    <xf numFmtId="0" fontId="8" fillId="0" borderId="0" xfId="0" applyFont="1"/>
    <xf numFmtId="3" fontId="9" fillId="0" borderId="9" xfId="0" applyNumberFormat="1" applyFont="1" applyFill="1" applyBorder="1" applyAlignment="1"/>
    <xf numFmtId="165" fontId="0" fillId="0" borderId="5" xfId="4" applyNumberFormat="1" applyFont="1" applyBorder="1"/>
    <xf numFmtId="0" fontId="0" fillId="0" borderId="0" xfId="0"/>
    <xf numFmtId="0" fontId="9" fillId="0" borderId="10" xfId="0" applyNumberFormat="1" applyFont="1" applyFill="1" applyBorder="1" applyAlignment="1"/>
    <xf numFmtId="3" fontId="0" fillId="0" borderId="0" xfId="0" applyNumberFormat="1"/>
    <xf numFmtId="0" fontId="10" fillId="0" borderId="0" xfId="0" applyFont="1"/>
    <xf numFmtId="3" fontId="10" fillId="0" borderId="9" xfId="0" applyNumberFormat="1" applyFont="1" applyFill="1" applyBorder="1" applyAlignment="1"/>
    <xf numFmtId="0" fontId="10" fillId="0" borderId="10" xfId="0" applyNumberFormat="1" applyFont="1" applyFill="1" applyBorder="1" applyAlignment="1"/>
    <xf numFmtId="3" fontId="10" fillId="0" borderId="0" xfId="0" applyNumberFormat="1" applyFont="1"/>
    <xf numFmtId="166" fontId="0" fillId="0" borderId="0" xfId="4" applyNumberFormat="1" applyFont="1"/>
    <xf numFmtId="10" fontId="0" fillId="0" borderId="0" xfId="0" applyNumberFormat="1" applyFill="1" applyAlignment="1">
      <alignment horizontal="right"/>
    </xf>
    <xf numFmtId="0" fontId="0" fillId="0" borderId="0" xfId="0"/>
    <xf numFmtId="0" fontId="0" fillId="0" borderId="0" xfId="0"/>
    <xf numFmtId="0" fontId="0" fillId="0" borderId="0" xfId="0" applyAlignment="1"/>
    <xf numFmtId="10" fontId="11" fillId="0" borderId="0" xfId="4" applyNumberFormat="1" applyFont="1" applyFill="1"/>
    <xf numFmtId="0" fontId="11" fillId="0" borderId="0" xfId="0" applyFont="1"/>
    <xf numFmtId="9" fontId="0" fillId="0" borderId="0" xfId="4" applyFont="1"/>
    <xf numFmtId="0" fontId="0" fillId="0" borderId="0" xfId="0"/>
    <xf numFmtId="2" fontId="0" fillId="2" borderId="0" xfId="0" applyNumberFormat="1" applyFill="1"/>
    <xf numFmtId="0" fontId="4" fillId="0" borderId="0" xfId="0" applyFont="1" applyAlignment="1"/>
    <xf numFmtId="0" fontId="4" fillId="0" borderId="1" xfId="0" applyFont="1" applyBorder="1" applyAlignment="1"/>
    <xf numFmtId="164" fontId="0" fillId="4" borderId="0" xfId="0" applyNumberFormat="1" applyFill="1"/>
    <xf numFmtId="1" fontId="0" fillId="4" borderId="0" xfId="0" applyNumberFormat="1" applyFill="1"/>
    <xf numFmtId="0" fontId="0" fillId="4" borderId="0" xfId="0" applyFill="1"/>
    <xf numFmtId="0" fontId="7" fillId="4" borderId="0" xfId="0" applyFont="1" applyFill="1"/>
    <xf numFmtId="2" fontId="0" fillId="4" borderId="0" xfId="0" applyNumberFormat="1" applyFill="1"/>
    <xf numFmtId="166" fontId="10" fillId="0" borderId="0" xfId="4" applyNumberFormat="1" applyFont="1"/>
    <xf numFmtId="10" fontId="10" fillId="0" borderId="0" xfId="4" applyNumberFormat="1" applyFont="1"/>
    <xf numFmtId="1" fontId="0" fillId="5" borderId="0" xfId="0" applyNumberFormat="1" applyFill="1"/>
    <xf numFmtId="0" fontId="0" fillId="6" borderId="0" xfId="0" applyFill="1" applyBorder="1" applyAlignment="1">
      <alignment wrapText="1"/>
    </xf>
    <xf numFmtId="0" fontId="0" fillId="7" borderId="0" xfId="0" applyFill="1" applyBorder="1" applyAlignment="1">
      <alignment wrapText="1"/>
    </xf>
    <xf numFmtId="0" fontId="0" fillId="7" borderId="5" xfId="0" applyFill="1" applyBorder="1" applyAlignment="1">
      <alignment wrapText="1"/>
    </xf>
    <xf numFmtId="166" fontId="0" fillId="0" borderId="5" xfId="4" applyNumberFormat="1" applyFont="1" applyBorder="1"/>
    <xf numFmtId="166" fontId="0" fillId="0" borderId="8" xfId="4" applyNumberFormat="1" applyFont="1" applyBorder="1"/>
    <xf numFmtId="0" fontId="0" fillId="6" borderId="0" xfId="0" applyFont="1" applyFill="1" applyBorder="1" applyAlignment="1">
      <alignment wrapText="1"/>
    </xf>
    <xf numFmtId="0" fontId="0" fillId="0" borderId="0" xfId="0" applyFont="1" applyBorder="1"/>
    <xf numFmtId="166" fontId="3" fillId="0" borderId="0" xfId="4" applyNumberFormat="1" applyFont="1" applyBorder="1"/>
    <xf numFmtId="166" fontId="3" fillId="0" borderId="7" xfId="4" applyNumberFormat="1" applyFont="1" applyBorder="1"/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0" xfId="0" applyAlignment="1">
      <alignment horizontal="center" wrapText="1"/>
    </xf>
  </cellXfs>
  <cellStyles count="5">
    <cellStyle name="Normal" xfId="0" builtinId="0"/>
    <cellStyle name="Normal 2" xfId="1"/>
    <cellStyle name="Normal 2 2" xfId="3"/>
    <cellStyle name="Normal 3" xfId="2"/>
    <cellStyle name="Percent" xfId="4" builtinId="5"/>
  </cellStyles>
  <dxfs count="1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Primary Energy Consumption of EU Member States and their 2020 targets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'DATA AND CHART'!$E$39</c:f>
              <c:strCache>
                <c:ptCount val="1"/>
                <c:pt idx="0">
                  <c:v>Primary energy consumption 2020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'DATA AND CHART'!$U$6:$U$32</c:f>
              <c:strCache>
                <c:ptCount val="27"/>
                <c:pt idx="0">
                  <c:v>EL</c:v>
                </c:pt>
                <c:pt idx="1">
                  <c:v>IT</c:v>
                </c:pt>
                <c:pt idx="2">
                  <c:v>ES</c:v>
                </c:pt>
                <c:pt idx="3">
                  <c:v>PT</c:v>
                </c:pt>
                <c:pt idx="4">
                  <c:v>FR</c:v>
                </c:pt>
                <c:pt idx="5">
                  <c:v>NL</c:v>
                </c:pt>
                <c:pt idx="6">
                  <c:v>DK</c:v>
                </c:pt>
                <c:pt idx="7">
                  <c:v>LU</c:v>
                </c:pt>
                <c:pt idx="8">
                  <c:v>SI</c:v>
                </c:pt>
                <c:pt idx="9">
                  <c:v>CY</c:v>
                </c:pt>
                <c:pt idx="10">
                  <c:v>IE</c:v>
                </c:pt>
                <c:pt idx="11">
                  <c:v>HR</c:v>
                </c:pt>
                <c:pt idx="12">
                  <c:v>SK</c:v>
                </c:pt>
                <c:pt idx="13">
                  <c:v>BE</c:v>
                </c:pt>
                <c:pt idx="14">
                  <c:v>DE</c:v>
                </c:pt>
                <c:pt idx="15">
                  <c:v>FI</c:v>
                </c:pt>
                <c:pt idx="16">
                  <c:v>SE</c:v>
                </c:pt>
                <c:pt idx="17">
                  <c:v>AT</c:v>
                </c:pt>
                <c:pt idx="18">
                  <c:v>CZ</c:v>
                </c:pt>
                <c:pt idx="19">
                  <c:v>BG</c:v>
                </c:pt>
                <c:pt idx="20">
                  <c:v>RO</c:v>
                </c:pt>
                <c:pt idx="21">
                  <c:v>LV</c:v>
                </c:pt>
                <c:pt idx="22">
                  <c:v>HU</c:v>
                </c:pt>
                <c:pt idx="23">
                  <c:v>EE</c:v>
                </c:pt>
                <c:pt idx="24">
                  <c:v>LT</c:v>
                </c:pt>
                <c:pt idx="25">
                  <c:v>MT</c:v>
                </c:pt>
                <c:pt idx="26">
                  <c:v>PL</c:v>
                </c:pt>
              </c:strCache>
            </c:strRef>
          </c:cat>
          <c:val>
            <c:numRef>
              <c:f>'DATA AND CHART'!$X$6:$X$32</c:f>
              <c:numCache>
                <c:formatCode>0.00%</c:formatCode>
                <c:ptCount val="27"/>
                <c:pt idx="0">
                  <c:v>-0.35036309600092264</c:v>
                </c:pt>
                <c:pt idx="1">
                  <c:v>-0.26830137272478538</c:v>
                </c:pt>
                <c:pt idx="2">
                  <c:v>-0.22791343441923706</c:v>
                </c:pt>
                <c:pt idx="3">
                  <c:v>-0.21372530856547045</c:v>
                </c:pt>
                <c:pt idx="4">
                  <c:v>-0.20147478381003525</c:v>
                </c:pt>
                <c:pt idx="5">
                  <c:v>-0.16667655176163798</c:v>
                </c:pt>
                <c:pt idx="6">
                  <c:v>-0.211988933235427</c:v>
                </c:pt>
                <c:pt idx="7">
                  <c:v>-0.17592465160142778</c:v>
                </c:pt>
                <c:pt idx="8">
                  <c:v>-0.15461732610076795</c:v>
                </c:pt>
                <c:pt idx="9">
                  <c:v>-0.11215880492346952</c:v>
                </c:pt>
                <c:pt idx="10">
                  <c:v>-0.10151707047168679</c:v>
                </c:pt>
                <c:pt idx="11">
                  <c:v>-0.1507452395831167</c:v>
                </c:pt>
                <c:pt idx="12">
                  <c:v>-0.12800537858764649</c:v>
                </c:pt>
                <c:pt idx="13">
                  <c:v>-0.14972446111512938</c:v>
                </c:pt>
                <c:pt idx="14">
                  <c:v>-0.1838463810250115</c:v>
                </c:pt>
                <c:pt idx="15">
                  <c:v>-0.11039600788910919</c:v>
                </c:pt>
                <c:pt idx="16">
                  <c:v>-0.14826798180915679</c:v>
                </c:pt>
                <c:pt idx="17">
                  <c:v>-9.135326819752021E-2</c:v>
                </c:pt>
                <c:pt idx="18">
                  <c:v>-0.11854147470662513</c:v>
                </c:pt>
                <c:pt idx="19">
                  <c:v>-0.10532400558865318</c:v>
                </c:pt>
                <c:pt idx="20">
                  <c:v>-0.14265520820495847</c:v>
                </c:pt>
                <c:pt idx="21">
                  <c:v>-5.0853238066065121E-2</c:v>
                </c:pt>
                <c:pt idx="22">
                  <c:v>-9.3150936846354004E-2</c:v>
                </c:pt>
                <c:pt idx="23">
                  <c:v>-0.18507215288980861</c:v>
                </c:pt>
                <c:pt idx="24">
                  <c:v>-0.2263241962749728</c:v>
                </c:pt>
                <c:pt idx="25">
                  <c:v>-0.19081576156929902</c:v>
                </c:pt>
                <c:pt idx="26">
                  <c:v>0.10123031672870586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50-4187-8C7C-5198B385B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78573824"/>
        <c:axId val="173297600"/>
      </c:barChart>
      <c:lineChart>
        <c:grouping val="standard"/>
        <c:varyColors val="0"/>
        <c:ser>
          <c:idx val="5"/>
          <c:order val="1"/>
          <c:tx>
            <c:v>Primary energy consumption target 2020</c:v>
          </c:tx>
          <c:spPr>
            <a:ln w="19050">
              <a:noFill/>
            </a:ln>
          </c:spPr>
          <c:marker>
            <c:symbol val="triangle"/>
            <c:size val="7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accent4"/>
                </a:solidFill>
              </a:ln>
            </c:spPr>
          </c:marker>
          <c:val>
            <c:numRef>
              <c:f>'DATA AND CHART'!$Y$6:$Y$32</c:f>
              <c:numCache>
                <c:formatCode>0.00%</c:formatCode>
                <c:ptCount val="27"/>
                <c:pt idx="0">
                  <c:v>-0.18458806742684186</c:v>
                </c:pt>
                <c:pt idx="1">
                  <c:v>-0.12627256534509324</c:v>
                </c:pt>
                <c:pt idx="2">
                  <c:v>-9.2880448678090533E-2</c:v>
                </c:pt>
                <c:pt idx="3">
                  <c:v>-9.4608502278045514E-2</c:v>
                </c:pt>
                <c:pt idx="4">
                  <c:v>-0.132513920440683</c:v>
                </c:pt>
                <c:pt idx="5">
                  <c:v>-0.13416267711080432</c:v>
                </c:pt>
                <c:pt idx="6">
                  <c:v>-9.8908244017498981E-2</c:v>
                </c:pt>
                <c:pt idx="7">
                  <c:v>-6.1538561443353679E-2</c:v>
                </c:pt>
                <c:pt idx="8">
                  <c:v>-1.7214539100516069E-2</c:v>
                </c:pt>
                <c:pt idx="9">
                  <c:v>-9.7956364194563439E-2</c:v>
                </c:pt>
                <c:pt idx="10">
                  <c:v>-7.0020747234984304E-2</c:v>
                </c:pt>
                <c:pt idx="11">
                  <c:v>0.17211483004334971</c:v>
                </c:pt>
                <c:pt idx="12">
                  <c:v>-5.9390313798991179E-2</c:v>
                </c:pt>
                <c:pt idx="13">
                  <c:v>-0.1532641656725271</c:v>
                </c:pt>
                <c:pt idx="14">
                  <c:v>-0.13997121994218065</c:v>
                </c:pt>
                <c:pt idx="15">
                  <c:v>6.8527919538000193E-2</c:v>
                </c:pt>
                <c:pt idx="16">
                  <c:v>-0.11416316147084915</c:v>
                </c:pt>
                <c:pt idx="17">
                  <c:v>-3.6270221569481231E-2</c:v>
                </c:pt>
                <c:pt idx="18">
                  <c:v>4.2147203827668678E-2</c:v>
                </c:pt>
                <c:pt idx="19">
                  <c:v>-0.12205665851849901</c:v>
                </c:pt>
                <c:pt idx="20">
                  <c:v>0.19218776743802701</c:v>
                </c:pt>
                <c:pt idx="21">
                  <c:v>0.19610940538692212</c:v>
                </c:pt>
                <c:pt idx="22">
                  <c:v>9.8436215391595194E-3</c:v>
                </c:pt>
                <c:pt idx="23">
                  <c:v>0.23010478333678663</c:v>
                </c:pt>
                <c:pt idx="24">
                  <c:v>-0.19358796818337987</c:v>
                </c:pt>
                <c:pt idx="25">
                  <c:v>-0.10136056724701081</c:v>
                </c:pt>
                <c:pt idx="26">
                  <c:v>9.6010023261789534E-2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050-4187-8C7C-5198B385B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573824"/>
        <c:axId val="173297600"/>
      </c:lineChart>
      <c:catAx>
        <c:axId val="1785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2700000" vert="horz" anchor="ctr" anchorCtr="0"/>
          <a:lstStyle/>
          <a:p>
            <a:pPr>
              <a:defRPr/>
            </a:pPr>
            <a:endParaRPr lang="en-US"/>
          </a:p>
        </c:txPr>
        <c:crossAx val="173297600"/>
        <c:crosses val="autoZero"/>
        <c:auto val="1"/>
        <c:lblAlgn val="ctr"/>
        <c:lblOffset val="100"/>
        <c:tickLblSkip val="1"/>
        <c:noMultiLvlLbl val="0"/>
      </c:catAx>
      <c:valAx>
        <c:axId val="173297600"/>
        <c:scaling>
          <c:orientation val="minMax"/>
          <c:max val="0.45"/>
          <c:min val="-0.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 i="1"/>
                </a:pPr>
                <a:r>
                  <a:rPr lang="en-US" b="0" i="1"/>
                  <a:t>% change compared to 2005</a:t>
                </a:r>
              </a:p>
            </c:rich>
          </c:tx>
          <c:layout/>
          <c:overlay val="0"/>
        </c:title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crossAx val="178573824"/>
        <c:crosses val="autoZero"/>
        <c:crossBetween val="between"/>
      </c:valAx>
      <c:spPr>
        <a:ln>
          <a:solidFill>
            <a:schemeClr val="accent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Final Energy Consumption of EU Member States and their 2020 targets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AND CHART'!$E$4</c:f>
              <c:strCache>
                <c:ptCount val="1"/>
                <c:pt idx="0">
                  <c:v>Final energy consumption 2020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cat>
            <c:strRef>
              <c:f>'DATA AND CHART'!$U$6:$U$32</c:f>
              <c:strCache>
                <c:ptCount val="27"/>
                <c:pt idx="0">
                  <c:v>EL</c:v>
                </c:pt>
                <c:pt idx="1">
                  <c:v>IT</c:v>
                </c:pt>
                <c:pt idx="2">
                  <c:v>ES</c:v>
                </c:pt>
                <c:pt idx="3">
                  <c:v>PT</c:v>
                </c:pt>
                <c:pt idx="4">
                  <c:v>FR</c:v>
                </c:pt>
                <c:pt idx="5">
                  <c:v>NL</c:v>
                </c:pt>
                <c:pt idx="6">
                  <c:v>DK</c:v>
                </c:pt>
                <c:pt idx="7">
                  <c:v>LU</c:v>
                </c:pt>
                <c:pt idx="8">
                  <c:v>SI</c:v>
                </c:pt>
                <c:pt idx="9">
                  <c:v>CY</c:v>
                </c:pt>
                <c:pt idx="10">
                  <c:v>IE</c:v>
                </c:pt>
                <c:pt idx="11">
                  <c:v>HR</c:v>
                </c:pt>
                <c:pt idx="12">
                  <c:v>SK</c:v>
                </c:pt>
                <c:pt idx="13">
                  <c:v>BE</c:v>
                </c:pt>
                <c:pt idx="14">
                  <c:v>DE</c:v>
                </c:pt>
                <c:pt idx="15">
                  <c:v>FI</c:v>
                </c:pt>
                <c:pt idx="16">
                  <c:v>SE</c:v>
                </c:pt>
                <c:pt idx="17">
                  <c:v>AT</c:v>
                </c:pt>
                <c:pt idx="18">
                  <c:v>CZ</c:v>
                </c:pt>
                <c:pt idx="19">
                  <c:v>BG</c:v>
                </c:pt>
                <c:pt idx="20">
                  <c:v>RO</c:v>
                </c:pt>
                <c:pt idx="21">
                  <c:v>LV</c:v>
                </c:pt>
                <c:pt idx="22">
                  <c:v>HU</c:v>
                </c:pt>
                <c:pt idx="23">
                  <c:v>EE</c:v>
                </c:pt>
                <c:pt idx="24">
                  <c:v>LT</c:v>
                </c:pt>
                <c:pt idx="25">
                  <c:v>MT</c:v>
                </c:pt>
                <c:pt idx="26">
                  <c:v>PL</c:v>
                </c:pt>
              </c:strCache>
            </c:strRef>
          </c:cat>
          <c:val>
            <c:numRef>
              <c:f>'DATA AND CHART'!$V$6:$V$32</c:f>
              <c:numCache>
                <c:formatCode>0.00%</c:formatCode>
                <c:ptCount val="27"/>
                <c:pt idx="0">
                  <c:v>-0.31840941304378945</c:v>
                </c:pt>
                <c:pt idx="1">
                  <c:v>-0.25126615585545486</c:v>
                </c:pt>
                <c:pt idx="2">
                  <c:v>-0.2482729509263023</c:v>
                </c:pt>
                <c:pt idx="3">
                  <c:v>-0.20995996593606658</c:v>
                </c:pt>
                <c:pt idx="4">
                  <c:v>-0.18666282692015346</c:v>
                </c:pt>
                <c:pt idx="5">
                  <c:v>-0.1577838136991857</c:v>
                </c:pt>
                <c:pt idx="6">
                  <c:v>-0.15173447804902218</c:v>
                </c:pt>
                <c:pt idx="7">
                  <c:v>-0.1492967439363716</c:v>
                </c:pt>
                <c:pt idx="8">
                  <c:v>-0.14423516312075813</c:v>
                </c:pt>
                <c:pt idx="9">
                  <c:v>-0.14253925845147219</c:v>
                </c:pt>
                <c:pt idx="10">
                  <c:v>-0.11362502541189468</c:v>
                </c:pt>
                <c:pt idx="11">
                  <c:v>-0.10610132153722229</c:v>
                </c:pt>
                <c:pt idx="12">
                  <c:v>-0.10268579268612921</c:v>
                </c:pt>
                <c:pt idx="13">
                  <c:v>-9.6023513832565355E-2</c:v>
                </c:pt>
                <c:pt idx="14">
                  <c:v>-8.2107227616164846E-2</c:v>
                </c:pt>
                <c:pt idx="15">
                  <c:v>-7.4946894250462415E-2</c:v>
                </c:pt>
                <c:pt idx="16">
                  <c:v>-6.9489238877893822E-2</c:v>
                </c:pt>
                <c:pt idx="17">
                  <c:v>-6.4109701142989528E-2</c:v>
                </c:pt>
                <c:pt idx="18">
                  <c:v>-6.3809810523220878E-2</c:v>
                </c:pt>
                <c:pt idx="19">
                  <c:v>-5.8923534376328024E-2</c:v>
                </c:pt>
                <c:pt idx="20">
                  <c:v>-4.3524079109146019E-2</c:v>
                </c:pt>
                <c:pt idx="21">
                  <c:v>-4.0558499055563635E-2</c:v>
                </c:pt>
                <c:pt idx="22">
                  <c:v>-3.9104065804571708E-2</c:v>
                </c:pt>
                <c:pt idx="23">
                  <c:v>-3.8464307935376141E-2</c:v>
                </c:pt>
                <c:pt idx="24">
                  <c:v>0.13694940564478419</c:v>
                </c:pt>
                <c:pt idx="25">
                  <c:v>0.1728973069592652</c:v>
                </c:pt>
                <c:pt idx="26">
                  <c:v>0.21633807549075468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D4-4E3F-B64A-465C4BAAC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78573824"/>
        <c:axId val="173297600"/>
      </c:barChart>
      <c:lineChart>
        <c:grouping val="standard"/>
        <c:varyColors val="0"/>
        <c:ser>
          <c:idx val="4"/>
          <c:order val="1"/>
          <c:tx>
            <c:v>Final energy consumption target 2020</c:v>
          </c:tx>
          <c:spPr>
            <a:ln w="19050">
              <a:noFill/>
            </a:ln>
          </c:spPr>
          <c:marker>
            <c:symbol val="square"/>
            <c:size val="5"/>
            <c:spPr>
              <a:solidFill>
                <a:schemeClr val="accent1"/>
              </a:solidFill>
              <a:ln>
                <a:solidFill>
                  <a:schemeClr val="tx2"/>
                </a:solidFill>
              </a:ln>
            </c:spPr>
          </c:marker>
          <c:cat>
            <c:multiLvlStrRef>
              <c:f>'Distance to Target'!#REF!</c:f>
            </c:multiLvlStrRef>
          </c:cat>
          <c:val>
            <c:numRef>
              <c:f>'DATA AND CHART'!$W$6:$W$32</c:f>
              <c:numCache>
                <c:formatCode>0.00%</c:formatCode>
                <c:ptCount val="27"/>
                <c:pt idx="0">
                  <c:v>-0.124743256039759</c:v>
                </c:pt>
                <c:pt idx="1">
                  <c:v>-9.6313520323070945E-2</c:v>
                </c:pt>
                <c:pt idx="2">
                  <c:v>-0.11090412151322171</c:v>
                </c:pt>
                <c:pt idx="3">
                  <c:v>-8.4755337743690484E-2</c:v>
                </c:pt>
                <c:pt idx="4">
                  <c:v>-0.13881731552483312</c:v>
                </c:pt>
                <c:pt idx="5">
                  <c:v>-3.4545211517180263E-2</c:v>
                </c:pt>
                <c:pt idx="6">
                  <c:v>-2.1457039564597769E-2</c:v>
                </c:pt>
                <c:pt idx="7">
                  <c:v>-5.3229703667596051E-2</c:v>
                </c:pt>
                <c:pt idx="8">
                  <c:v>-2.6675427914669703E-3</c:v>
                </c:pt>
                <c:pt idx="9">
                  <c:v>4.4711014176663122E-2</c:v>
                </c:pt>
                <c:pt idx="10">
                  <c:v>-7.232708890531736E-2</c:v>
                </c:pt>
                <c:pt idx="11">
                  <c:v>-3.8600733094567463E-2</c:v>
                </c:pt>
                <c:pt idx="12">
                  <c:v>-0.10188337133601078</c:v>
                </c:pt>
                <c:pt idx="13">
                  <c:v>-0.11757692815007259</c:v>
                </c:pt>
                <c:pt idx="14">
                  <c:v>-0.11559082690805667</c:v>
                </c:pt>
                <c:pt idx="15">
                  <c:v>5.715832194951731E-2</c:v>
                </c:pt>
                <c:pt idx="16">
                  <c:v>-8.8552892117931825E-2</c:v>
                </c:pt>
                <c:pt idx="17">
                  <c:v>-9.9864178402991444E-2</c:v>
                </c:pt>
                <c:pt idx="18">
                  <c:v>-3.1876892218890673E-2</c:v>
                </c:pt>
                <c:pt idx="19">
                  <c:v>-0.14783701127628945</c:v>
                </c:pt>
                <c:pt idx="20">
                  <c:v>0.23251842131300759</c:v>
                </c:pt>
                <c:pt idx="21">
                  <c:v>0.11131407297170193</c:v>
                </c:pt>
                <c:pt idx="22">
                  <c:v>-2.889594806834328E-2</c:v>
                </c:pt>
                <c:pt idx="23">
                  <c:v>-2.1273323406248545E-2</c:v>
                </c:pt>
                <c:pt idx="24">
                  <c:v>-7.9000548530138492E-2</c:v>
                </c:pt>
                <c:pt idx="25">
                  <c:v>0.36509491864884946</c:v>
                </c:pt>
                <c:pt idx="26">
                  <c:v>0.22412375904881343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7D4-4E3F-B64A-465C4BAAC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573824"/>
        <c:axId val="173297600"/>
      </c:lineChart>
      <c:catAx>
        <c:axId val="1785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2700000" vert="horz" anchor="ctr" anchorCtr="0"/>
          <a:lstStyle/>
          <a:p>
            <a:pPr>
              <a:defRPr/>
            </a:pPr>
            <a:endParaRPr lang="en-US"/>
          </a:p>
        </c:txPr>
        <c:crossAx val="173297600"/>
        <c:crosses val="autoZero"/>
        <c:auto val="1"/>
        <c:lblAlgn val="ctr"/>
        <c:lblOffset val="100"/>
        <c:tickLblSkip val="1"/>
        <c:noMultiLvlLbl val="0"/>
      </c:catAx>
      <c:valAx>
        <c:axId val="173297600"/>
        <c:scaling>
          <c:orientation val="minMax"/>
          <c:max val="0.45"/>
          <c:min val="-0.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 i="1"/>
                </a:pPr>
                <a:r>
                  <a:rPr lang="en-US" b="0" i="1"/>
                  <a:t>% change compared to 2005</a:t>
                </a:r>
              </a:p>
            </c:rich>
          </c:tx>
          <c:layout/>
          <c:overlay val="0"/>
        </c:title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crossAx val="178573824"/>
        <c:crosses val="autoZero"/>
        <c:crossBetween val="between"/>
      </c:valAx>
      <c:spPr>
        <a:ln>
          <a:solidFill>
            <a:schemeClr val="accent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Primary Energy Consumption of EU Member States and their 2020 targets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'Data prep for Ai'!$E$39</c:f>
              <c:strCache>
                <c:ptCount val="1"/>
                <c:pt idx="0">
                  <c:v>Primary energy consumption 2020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'Data prep for Ai'!$U$6:$U$32</c:f>
              <c:strCache>
                <c:ptCount val="27"/>
                <c:pt idx="0">
                  <c:v>EL</c:v>
                </c:pt>
                <c:pt idx="1">
                  <c:v>IT</c:v>
                </c:pt>
                <c:pt idx="2">
                  <c:v>ES</c:v>
                </c:pt>
                <c:pt idx="3">
                  <c:v>PT</c:v>
                </c:pt>
                <c:pt idx="4">
                  <c:v>FR</c:v>
                </c:pt>
                <c:pt idx="5">
                  <c:v>NL</c:v>
                </c:pt>
                <c:pt idx="6">
                  <c:v>DK</c:v>
                </c:pt>
                <c:pt idx="7">
                  <c:v>LU</c:v>
                </c:pt>
                <c:pt idx="8">
                  <c:v>SI</c:v>
                </c:pt>
                <c:pt idx="9">
                  <c:v>CY</c:v>
                </c:pt>
                <c:pt idx="10">
                  <c:v>IE</c:v>
                </c:pt>
                <c:pt idx="11">
                  <c:v>HR</c:v>
                </c:pt>
                <c:pt idx="12">
                  <c:v>SK</c:v>
                </c:pt>
                <c:pt idx="13">
                  <c:v>BE</c:v>
                </c:pt>
                <c:pt idx="14">
                  <c:v>DE</c:v>
                </c:pt>
                <c:pt idx="15">
                  <c:v>FI</c:v>
                </c:pt>
                <c:pt idx="16">
                  <c:v>SE</c:v>
                </c:pt>
                <c:pt idx="17">
                  <c:v>AT</c:v>
                </c:pt>
                <c:pt idx="18">
                  <c:v>CZ</c:v>
                </c:pt>
                <c:pt idx="19">
                  <c:v>BG</c:v>
                </c:pt>
                <c:pt idx="20">
                  <c:v>RO</c:v>
                </c:pt>
                <c:pt idx="21">
                  <c:v>LV</c:v>
                </c:pt>
                <c:pt idx="22">
                  <c:v>HU</c:v>
                </c:pt>
                <c:pt idx="23">
                  <c:v>EE</c:v>
                </c:pt>
                <c:pt idx="24">
                  <c:v>LT</c:v>
                </c:pt>
                <c:pt idx="25">
                  <c:v>MT</c:v>
                </c:pt>
                <c:pt idx="26">
                  <c:v>PL</c:v>
                </c:pt>
              </c:strCache>
            </c:strRef>
          </c:cat>
          <c:val>
            <c:numRef>
              <c:f>'Data prep for Ai'!$X$6:$X$32</c:f>
              <c:numCache>
                <c:formatCode>0.00%</c:formatCode>
                <c:ptCount val="27"/>
                <c:pt idx="0">
                  <c:v>-0.35036309600092264</c:v>
                </c:pt>
                <c:pt idx="1">
                  <c:v>-0.26830137272478538</c:v>
                </c:pt>
                <c:pt idx="2">
                  <c:v>-0.22791343441923706</c:v>
                </c:pt>
                <c:pt idx="3">
                  <c:v>-0.21372530856547045</c:v>
                </c:pt>
                <c:pt idx="4">
                  <c:v>-0.20147478381003525</c:v>
                </c:pt>
                <c:pt idx="5">
                  <c:v>-0.16667655176163798</c:v>
                </c:pt>
                <c:pt idx="6">
                  <c:v>-0.211988933235427</c:v>
                </c:pt>
                <c:pt idx="7">
                  <c:v>-0.17592465160142778</c:v>
                </c:pt>
                <c:pt idx="8">
                  <c:v>-0.15461732610076795</c:v>
                </c:pt>
                <c:pt idx="9">
                  <c:v>-0.11215880492346952</c:v>
                </c:pt>
                <c:pt idx="10">
                  <c:v>-0.10151707047168679</c:v>
                </c:pt>
                <c:pt idx="11">
                  <c:v>-0.1507452395831167</c:v>
                </c:pt>
                <c:pt idx="12">
                  <c:v>-0.12800537858764649</c:v>
                </c:pt>
                <c:pt idx="13">
                  <c:v>-0.14972446111512938</c:v>
                </c:pt>
                <c:pt idx="14">
                  <c:v>-0.1838463810250115</c:v>
                </c:pt>
                <c:pt idx="15">
                  <c:v>-0.11039600788910919</c:v>
                </c:pt>
                <c:pt idx="16">
                  <c:v>-0.14826798180915679</c:v>
                </c:pt>
                <c:pt idx="17">
                  <c:v>-9.135326819752021E-2</c:v>
                </c:pt>
                <c:pt idx="18">
                  <c:v>-0.11854147470662513</c:v>
                </c:pt>
                <c:pt idx="19">
                  <c:v>-0.10532400558865318</c:v>
                </c:pt>
                <c:pt idx="20">
                  <c:v>-0.14265520820495847</c:v>
                </c:pt>
                <c:pt idx="21">
                  <c:v>-5.0853238066065121E-2</c:v>
                </c:pt>
                <c:pt idx="22">
                  <c:v>-9.3150936846354004E-2</c:v>
                </c:pt>
                <c:pt idx="23">
                  <c:v>-0.18507215288980861</c:v>
                </c:pt>
                <c:pt idx="24">
                  <c:v>-0.2263241962749728</c:v>
                </c:pt>
                <c:pt idx="25">
                  <c:v>-0.19081576156929902</c:v>
                </c:pt>
                <c:pt idx="26">
                  <c:v>0.10123031672870586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18-43B7-B205-BA5056C25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78573824"/>
        <c:axId val="173297600"/>
      </c:barChart>
      <c:lineChart>
        <c:grouping val="standard"/>
        <c:varyColors val="0"/>
        <c:ser>
          <c:idx val="5"/>
          <c:order val="1"/>
          <c:tx>
            <c:v>Primary energy consumption target 2020</c:v>
          </c:tx>
          <c:spPr>
            <a:ln w="19050">
              <a:noFill/>
            </a:ln>
          </c:spPr>
          <c:marker>
            <c:symbol val="triangle"/>
            <c:size val="7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accent4"/>
                </a:solidFill>
              </a:ln>
            </c:spPr>
          </c:marker>
          <c:val>
            <c:numRef>
              <c:f>'Data prep for Ai'!$Y$6:$Y$32</c:f>
              <c:numCache>
                <c:formatCode>0.0%</c:formatCode>
                <c:ptCount val="27"/>
                <c:pt idx="0">
                  <c:v>0</c:v>
                </c:pt>
                <c:pt idx="1">
                  <c:v>-0.12627256534509324</c:v>
                </c:pt>
                <c:pt idx="2">
                  <c:v>-9.2880448678090533E-2</c:v>
                </c:pt>
                <c:pt idx="3">
                  <c:v>-9.4608502278045514E-2</c:v>
                </c:pt>
                <c:pt idx="4">
                  <c:v>-0.132513920440683</c:v>
                </c:pt>
                <c:pt idx="5">
                  <c:v>-0.13416267711080432</c:v>
                </c:pt>
                <c:pt idx="6">
                  <c:v>-9.8908244017498981E-2</c:v>
                </c:pt>
                <c:pt idx="7">
                  <c:v>-6.1538561443353679E-2</c:v>
                </c:pt>
                <c:pt idx="8">
                  <c:v>-1.7214539100516069E-2</c:v>
                </c:pt>
                <c:pt idx="9">
                  <c:v>-9.7956364194563439E-2</c:v>
                </c:pt>
                <c:pt idx="10">
                  <c:v>-7.0020747234984304E-2</c:v>
                </c:pt>
                <c:pt idx="11">
                  <c:v>0.17211483004334971</c:v>
                </c:pt>
                <c:pt idx="12">
                  <c:v>-5.9390313798991179E-2</c:v>
                </c:pt>
                <c:pt idx="13">
                  <c:v>-0.1532641656725271</c:v>
                </c:pt>
                <c:pt idx="14">
                  <c:v>-0.13997121994218065</c:v>
                </c:pt>
                <c:pt idx="15">
                  <c:v>6.8527919538000193E-2</c:v>
                </c:pt>
                <c:pt idx="16">
                  <c:v>-0.11416316147084915</c:v>
                </c:pt>
                <c:pt idx="17">
                  <c:v>-3.6270221569481231E-2</c:v>
                </c:pt>
                <c:pt idx="18">
                  <c:v>4.2147203827668678E-2</c:v>
                </c:pt>
                <c:pt idx="19">
                  <c:v>-0.12205665851849901</c:v>
                </c:pt>
                <c:pt idx="20">
                  <c:v>0.19218776743802701</c:v>
                </c:pt>
                <c:pt idx="21">
                  <c:v>0.19610940538692212</c:v>
                </c:pt>
                <c:pt idx="22">
                  <c:v>9.8436215391595194E-3</c:v>
                </c:pt>
                <c:pt idx="23">
                  <c:v>0.23010478333678663</c:v>
                </c:pt>
                <c:pt idx="24">
                  <c:v>-0.19358796818337987</c:v>
                </c:pt>
                <c:pt idx="25">
                  <c:v>-0.10136056724701081</c:v>
                </c:pt>
                <c:pt idx="26">
                  <c:v>9.6010023261789534E-2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18-43B7-B205-BA5056C25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573824"/>
        <c:axId val="173297600"/>
      </c:lineChart>
      <c:catAx>
        <c:axId val="1785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2700000" vert="horz" anchor="ctr" anchorCtr="0"/>
          <a:lstStyle/>
          <a:p>
            <a:pPr>
              <a:defRPr/>
            </a:pPr>
            <a:endParaRPr lang="en-US"/>
          </a:p>
        </c:txPr>
        <c:crossAx val="173297600"/>
        <c:crosses val="autoZero"/>
        <c:auto val="1"/>
        <c:lblAlgn val="ctr"/>
        <c:lblOffset val="100"/>
        <c:tickLblSkip val="1"/>
        <c:noMultiLvlLbl val="0"/>
      </c:catAx>
      <c:valAx>
        <c:axId val="173297600"/>
        <c:scaling>
          <c:orientation val="minMax"/>
          <c:max val="0.45"/>
          <c:min val="-0.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 i="1"/>
                </a:pPr>
                <a:r>
                  <a:rPr lang="en-US" b="0" i="1"/>
                  <a:t>% change compared to 2005</a:t>
                </a:r>
              </a:p>
            </c:rich>
          </c:tx>
          <c:layout/>
          <c:overlay val="0"/>
        </c:title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crossAx val="178573824"/>
        <c:crosses val="autoZero"/>
        <c:crossBetween val="between"/>
      </c:valAx>
      <c:spPr>
        <a:ln>
          <a:solidFill>
            <a:schemeClr val="accent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Final Energy Consumption of EU Member States and their 2020 targets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prep for Ai'!$E$4</c:f>
              <c:strCache>
                <c:ptCount val="1"/>
                <c:pt idx="0">
                  <c:v>Final energy consumption 2020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cat>
            <c:strRef>
              <c:f>'Data prep for Ai'!$U$6:$U$32</c:f>
              <c:strCache>
                <c:ptCount val="27"/>
                <c:pt idx="0">
                  <c:v>EL</c:v>
                </c:pt>
                <c:pt idx="1">
                  <c:v>IT</c:v>
                </c:pt>
                <c:pt idx="2">
                  <c:v>ES</c:v>
                </c:pt>
                <c:pt idx="3">
                  <c:v>PT</c:v>
                </c:pt>
                <c:pt idx="4">
                  <c:v>FR</c:v>
                </c:pt>
                <c:pt idx="5">
                  <c:v>NL</c:v>
                </c:pt>
                <c:pt idx="6">
                  <c:v>DK</c:v>
                </c:pt>
                <c:pt idx="7">
                  <c:v>LU</c:v>
                </c:pt>
                <c:pt idx="8">
                  <c:v>SI</c:v>
                </c:pt>
                <c:pt idx="9">
                  <c:v>CY</c:v>
                </c:pt>
                <c:pt idx="10">
                  <c:v>IE</c:v>
                </c:pt>
                <c:pt idx="11">
                  <c:v>HR</c:v>
                </c:pt>
                <c:pt idx="12">
                  <c:v>SK</c:v>
                </c:pt>
                <c:pt idx="13">
                  <c:v>BE</c:v>
                </c:pt>
                <c:pt idx="14">
                  <c:v>DE</c:v>
                </c:pt>
                <c:pt idx="15">
                  <c:v>FI</c:v>
                </c:pt>
                <c:pt idx="16">
                  <c:v>SE</c:v>
                </c:pt>
                <c:pt idx="17">
                  <c:v>AT</c:v>
                </c:pt>
                <c:pt idx="18">
                  <c:v>CZ</c:v>
                </c:pt>
                <c:pt idx="19">
                  <c:v>BG</c:v>
                </c:pt>
                <c:pt idx="20">
                  <c:v>RO</c:v>
                </c:pt>
                <c:pt idx="21">
                  <c:v>LV</c:v>
                </c:pt>
                <c:pt idx="22">
                  <c:v>HU</c:v>
                </c:pt>
                <c:pt idx="23">
                  <c:v>EE</c:v>
                </c:pt>
                <c:pt idx="24">
                  <c:v>LT</c:v>
                </c:pt>
                <c:pt idx="25">
                  <c:v>MT</c:v>
                </c:pt>
                <c:pt idx="26">
                  <c:v>PL</c:v>
                </c:pt>
              </c:strCache>
            </c:strRef>
          </c:cat>
          <c:val>
            <c:numRef>
              <c:f>'Data prep for Ai'!$V$6:$V$32</c:f>
              <c:numCache>
                <c:formatCode>0.00%</c:formatCode>
                <c:ptCount val="27"/>
                <c:pt idx="0">
                  <c:v>-0.31840941304378945</c:v>
                </c:pt>
                <c:pt idx="1">
                  <c:v>-0.25126615585545486</c:v>
                </c:pt>
                <c:pt idx="2">
                  <c:v>-0.2482729509263023</c:v>
                </c:pt>
                <c:pt idx="3">
                  <c:v>-0.20995996593606658</c:v>
                </c:pt>
                <c:pt idx="4">
                  <c:v>-0.18666282692015346</c:v>
                </c:pt>
                <c:pt idx="5">
                  <c:v>-0.1577838136991857</c:v>
                </c:pt>
                <c:pt idx="6">
                  <c:v>-0.15173447804902218</c:v>
                </c:pt>
                <c:pt idx="7">
                  <c:v>-0.1492967439363716</c:v>
                </c:pt>
                <c:pt idx="8">
                  <c:v>-0.14423516312075813</c:v>
                </c:pt>
                <c:pt idx="9">
                  <c:v>-0.14253925845147219</c:v>
                </c:pt>
                <c:pt idx="10">
                  <c:v>-0.11362502541189468</c:v>
                </c:pt>
                <c:pt idx="11">
                  <c:v>-0.10610132153722229</c:v>
                </c:pt>
                <c:pt idx="12">
                  <c:v>-0.10268579268612921</c:v>
                </c:pt>
                <c:pt idx="13">
                  <c:v>-9.6023513832565355E-2</c:v>
                </c:pt>
                <c:pt idx="14">
                  <c:v>-8.2107227616164846E-2</c:v>
                </c:pt>
                <c:pt idx="15">
                  <c:v>-7.4946894250462415E-2</c:v>
                </c:pt>
                <c:pt idx="16">
                  <c:v>-6.9489238877893822E-2</c:v>
                </c:pt>
                <c:pt idx="17">
                  <c:v>-6.4109701142989528E-2</c:v>
                </c:pt>
                <c:pt idx="18">
                  <c:v>-6.3809810523220878E-2</c:v>
                </c:pt>
                <c:pt idx="19">
                  <c:v>-5.8923534376328024E-2</c:v>
                </c:pt>
                <c:pt idx="20">
                  <c:v>-4.3524079109146019E-2</c:v>
                </c:pt>
                <c:pt idx="21">
                  <c:v>-4.0558499055563635E-2</c:v>
                </c:pt>
                <c:pt idx="22">
                  <c:v>-3.9104065804571708E-2</c:v>
                </c:pt>
                <c:pt idx="23">
                  <c:v>-3.8464307935376141E-2</c:v>
                </c:pt>
                <c:pt idx="24">
                  <c:v>0.13694940564478419</c:v>
                </c:pt>
                <c:pt idx="25">
                  <c:v>0.1728973069592652</c:v>
                </c:pt>
                <c:pt idx="26">
                  <c:v>0.21633807549075468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2D-485D-A842-2C73146F3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78573824"/>
        <c:axId val="173297600"/>
      </c:barChart>
      <c:lineChart>
        <c:grouping val="standard"/>
        <c:varyColors val="0"/>
        <c:ser>
          <c:idx val="4"/>
          <c:order val="1"/>
          <c:tx>
            <c:v>Final energy consumption target 2020</c:v>
          </c:tx>
          <c:spPr>
            <a:ln w="19050">
              <a:noFill/>
            </a:ln>
          </c:spPr>
          <c:marker>
            <c:symbol val="square"/>
            <c:size val="5"/>
            <c:spPr>
              <a:solidFill>
                <a:schemeClr val="accent1"/>
              </a:solidFill>
              <a:ln>
                <a:solidFill>
                  <a:schemeClr val="tx2"/>
                </a:solidFill>
              </a:ln>
            </c:spPr>
          </c:marker>
          <c:cat>
            <c:multiLvlStrRef>
              <c:f>'Distance to Target'!#REF!</c:f>
            </c:multiLvlStrRef>
          </c:cat>
          <c:val>
            <c:numRef>
              <c:f>'Data prep for Ai'!$W$6:$W$32</c:f>
              <c:numCache>
                <c:formatCode>0.0%</c:formatCode>
                <c:ptCount val="27"/>
                <c:pt idx="0">
                  <c:v>-0.124743256039759</c:v>
                </c:pt>
                <c:pt idx="1">
                  <c:v>-9.6313520323070945E-2</c:v>
                </c:pt>
                <c:pt idx="2">
                  <c:v>-0.11090412151322171</c:v>
                </c:pt>
                <c:pt idx="3">
                  <c:v>-8.4755337743690484E-2</c:v>
                </c:pt>
                <c:pt idx="4">
                  <c:v>-0.13881731552483312</c:v>
                </c:pt>
                <c:pt idx="5">
                  <c:v>-3.4545211517180263E-2</c:v>
                </c:pt>
                <c:pt idx="6">
                  <c:v>-2.1457039564597769E-2</c:v>
                </c:pt>
                <c:pt idx="7">
                  <c:v>-5.3229703667596051E-2</c:v>
                </c:pt>
                <c:pt idx="8">
                  <c:v>-2.6675427914669703E-3</c:v>
                </c:pt>
                <c:pt idx="9">
                  <c:v>4.4711014176663122E-2</c:v>
                </c:pt>
                <c:pt idx="10">
                  <c:v>-7.232708890531736E-2</c:v>
                </c:pt>
                <c:pt idx="11">
                  <c:v>-3.8600733094567463E-2</c:v>
                </c:pt>
                <c:pt idx="12">
                  <c:v>-0.10188337133601078</c:v>
                </c:pt>
                <c:pt idx="13">
                  <c:v>-0.11757692815007259</c:v>
                </c:pt>
                <c:pt idx="14">
                  <c:v>-0.11559082690805667</c:v>
                </c:pt>
                <c:pt idx="15">
                  <c:v>5.715832194951731E-2</c:v>
                </c:pt>
                <c:pt idx="16">
                  <c:v>-8.8552892117931825E-2</c:v>
                </c:pt>
                <c:pt idx="17">
                  <c:v>-9.9864178402991444E-2</c:v>
                </c:pt>
                <c:pt idx="18">
                  <c:v>-3.1876892218890673E-2</c:v>
                </c:pt>
                <c:pt idx="19">
                  <c:v>-0.14783701127628945</c:v>
                </c:pt>
                <c:pt idx="20">
                  <c:v>0.23251842131300759</c:v>
                </c:pt>
                <c:pt idx="21">
                  <c:v>0.11131407297170193</c:v>
                </c:pt>
                <c:pt idx="22">
                  <c:v>-2.889594806834328E-2</c:v>
                </c:pt>
                <c:pt idx="23">
                  <c:v>-2.1273323406248545E-2</c:v>
                </c:pt>
                <c:pt idx="24">
                  <c:v>-7.9000548530138492E-2</c:v>
                </c:pt>
                <c:pt idx="25">
                  <c:v>0.36509491864884946</c:v>
                </c:pt>
                <c:pt idx="26">
                  <c:v>0.22412375904881343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2D-485D-A842-2C73146F3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573824"/>
        <c:axId val="173297600"/>
      </c:lineChart>
      <c:catAx>
        <c:axId val="1785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2700000" vert="horz" anchor="ctr" anchorCtr="0"/>
          <a:lstStyle/>
          <a:p>
            <a:pPr>
              <a:defRPr/>
            </a:pPr>
            <a:endParaRPr lang="en-US"/>
          </a:p>
        </c:txPr>
        <c:crossAx val="173297600"/>
        <c:crosses val="autoZero"/>
        <c:auto val="1"/>
        <c:lblAlgn val="ctr"/>
        <c:lblOffset val="100"/>
        <c:tickLblSkip val="1"/>
        <c:noMultiLvlLbl val="0"/>
      </c:catAx>
      <c:valAx>
        <c:axId val="173297600"/>
        <c:scaling>
          <c:orientation val="minMax"/>
          <c:max val="0.45"/>
          <c:min val="-0.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 i="1"/>
                </a:pPr>
                <a:r>
                  <a:rPr lang="en-US" b="0" i="1"/>
                  <a:t>% change compared to 2005</a:t>
                </a:r>
              </a:p>
            </c:rich>
          </c:tx>
          <c:layout/>
          <c:overlay val="0"/>
        </c:title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crossAx val="178573824"/>
        <c:crosses val="autoZero"/>
        <c:crossBetween val="between"/>
      </c:valAx>
      <c:spPr>
        <a:ln>
          <a:solidFill>
            <a:schemeClr val="accent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2393275" y="7648575"/>
    <xdr:ext cx="9877425" cy="607002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20764500" y="914400"/>
    <xdr:ext cx="9877425" cy="6070023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22393275" y="7648575"/>
    <xdr:ext cx="9877425" cy="607002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8AB56FE-1147-4A9C-8251-B2BB448C69D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22324219" y="1081087"/>
    <xdr:ext cx="9877425" cy="6070023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4618902-D202-460B-A3F8-71E2896079D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vi/OneDrive%20-%20European%20Environment%20Agency/Indicators/ENER016/Proxies%20marketa/EnEff%20Proxy%202019Calculation_v8_30_09_2020_withoutlink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S Input"/>
      <sheetName val="Index"/>
      <sheetName val="MS Stats list"/>
      <sheetName val="Parameters"/>
      <sheetName val="PEC Total"/>
      <sheetName val="PEC Fossil"/>
      <sheetName val="PEC Solid"/>
      <sheetName val="PEC Liquid"/>
      <sheetName val="PEC Gaseous"/>
      <sheetName val="PEC Nuclear"/>
      <sheetName val="PEC Waste"/>
      <sheetName val="PEC Electricity"/>
      <sheetName val="PEC RES"/>
      <sheetName val="GFEC Total"/>
      <sheetName val="FEC Total"/>
      <sheetName val="FEC Industry"/>
      <sheetName val="FEC Transport"/>
      <sheetName val="FEC Other"/>
      <sheetName val="FEC Transport foss"/>
      <sheetName val="FEC Transport RES"/>
    </sheetNames>
    <sheetDataSet>
      <sheetData sheetId="0"/>
      <sheetData sheetId="1"/>
      <sheetData sheetId="2"/>
      <sheetData sheetId="3">
        <row r="6">
          <cell r="C6">
            <v>2019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6"/>
  <sheetViews>
    <sheetView tabSelected="1" topLeftCell="A7" zoomScale="80" zoomScaleNormal="80" workbookViewId="0">
      <selection activeCell="A17" sqref="A17:XFD17"/>
    </sheetView>
  </sheetViews>
  <sheetFormatPr defaultColWidth="8.85546875" defaultRowHeight="15" x14ac:dyDescent="0.25"/>
  <cols>
    <col min="1" max="1" width="4.7109375" style="27" customWidth="1"/>
    <col min="2" max="2" width="8.85546875" style="1"/>
    <col min="3" max="6" width="12.5703125" style="1" customWidth="1"/>
    <col min="7" max="9" width="15.140625" style="1" customWidth="1"/>
    <col min="10" max="10" width="12.28515625" style="33" customWidth="1"/>
    <col min="11" max="11" width="11.28515625" style="33" customWidth="1"/>
    <col min="12" max="12" width="11.28515625" style="42" customWidth="1"/>
    <col min="13" max="13" width="11.28515625" style="1" customWidth="1"/>
    <col min="14" max="14" width="8.85546875" style="1"/>
    <col min="15" max="19" width="12.7109375" style="1" customWidth="1"/>
    <col min="20" max="24" width="8.85546875" style="1"/>
    <col min="25" max="25" width="9.7109375" style="1" bestFit="1" customWidth="1"/>
    <col min="26" max="16384" width="8.85546875" style="1"/>
  </cols>
  <sheetData>
    <row r="1" spans="2:25" ht="18.75" x14ac:dyDescent="0.3">
      <c r="B1" s="3" t="s">
        <v>1</v>
      </c>
    </row>
    <row r="2" spans="2:25" ht="18.75" x14ac:dyDescent="0.3">
      <c r="M2" s="6"/>
      <c r="N2" s="6" t="s">
        <v>2</v>
      </c>
      <c r="U2" s="30" t="s">
        <v>51</v>
      </c>
    </row>
    <row r="3" spans="2:25" s="44" customFormat="1" x14ac:dyDescent="0.25">
      <c r="C3" s="44" t="s">
        <v>58</v>
      </c>
      <c r="D3" s="44" t="s">
        <v>58</v>
      </c>
      <c r="E3" s="44" t="s">
        <v>58</v>
      </c>
      <c r="F3" s="44" t="s">
        <v>59</v>
      </c>
      <c r="I3" s="50"/>
      <c r="J3" s="50"/>
      <c r="K3" s="50"/>
      <c r="L3" s="50"/>
      <c r="M3" s="50"/>
      <c r="N3" s="51"/>
      <c r="O3" s="70" t="s">
        <v>3</v>
      </c>
      <c r="P3" s="70"/>
      <c r="Q3" s="70" t="s">
        <v>4</v>
      </c>
      <c r="R3" s="71"/>
      <c r="U3" s="51"/>
      <c r="V3" s="70" t="s">
        <v>3</v>
      </c>
      <c r="W3" s="70"/>
      <c r="X3" s="70" t="s">
        <v>4</v>
      </c>
      <c r="Y3" s="71"/>
    </row>
    <row r="4" spans="2:25" ht="105" x14ac:dyDescent="0.25">
      <c r="C4" s="7" t="s">
        <v>5</v>
      </c>
      <c r="D4" s="7" t="s">
        <v>46</v>
      </c>
      <c r="E4" s="8" t="s">
        <v>56</v>
      </c>
      <c r="F4" s="7" t="s">
        <v>6</v>
      </c>
      <c r="G4" s="7" t="s">
        <v>42</v>
      </c>
      <c r="H4" s="7" t="s">
        <v>53</v>
      </c>
      <c r="I4" s="7" t="s">
        <v>7</v>
      </c>
      <c r="J4" s="7" t="s">
        <v>43</v>
      </c>
      <c r="K4" s="7" t="s">
        <v>44</v>
      </c>
      <c r="L4" s="7" t="s">
        <v>45</v>
      </c>
      <c r="M4" s="9"/>
      <c r="N4" s="10"/>
      <c r="O4" s="11" t="s">
        <v>52</v>
      </c>
      <c r="P4" s="11" t="s">
        <v>7</v>
      </c>
      <c r="Q4" s="11" t="s">
        <v>54</v>
      </c>
      <c r="R4" s="12" t="s">
        <v>7</v>
      </c>
      <c r="S4" s="13"/>
      <c r="U4" s="10"/>
      <c r="V4" s="60" t="s">
        <v>52</v>
      </c>
      <c r="W4" s="60" t="s">
        <v>7</v>
      </c>
      <c r="X4" s="61" t="s">
        <v>53</v>
      </c>
      <c r="Y4" s="62" t="s">
        <v>7</v>
      </c>
    </row>
    <row r="5" spans="2:25" x14ac:dyDescent="0.25">
      <c r="C5" s="5" t="s">
        <v>50</v>
      </c>
      <c r="D5" s="5" t="s">
        <v>41</v>
      </c>
      <c r="E5" s="5" t="s">
        <v>50</v>
      </c>
      <c r="F5" s="5" t="s">
        <v>50</v>
      </c>
      <c r="G5" s="5" t="s">
        <v>8</v>
      </c>
      <c r="H5" s="5"/>
      <c r="I5" s="5" t="s">
        <v>9</v>
      </c>
      <c r="J5" s="5"/>
      <c r="K5" s="5"/>
      <c r="L5" s="5"/>
      <c r="M5" s="9"/>
      <c r="N5" s="14" t="s">
        <v>10</v>
      </c>
      <c r="O5" s="2"/>
      <c r="P5" s="2" t="s">
        <v>9</v>
      </c>
      <c r="Q5" s="2"/>
      <c r="R5" s="15" t="s">
        <v>9</v>
      </c>
      <c r="U5" s="14" t="s">
        <v>10</v>
      </c>
      <c r="V5" s="2"/>
      <c r="W5" s="2" t="s">
        <v>9</v>
      </c>
      <c r="X5" s="2"/>
      <c r="Y5" s="15" t="s">
        <v>9</v>
      </c>
    </row>
    <row r="6" spans="2:25" x14ac:dyDescent="0.25">
      <c r="B6" s="1" t="s">
        <v>11</v>
      </c>
      <c r="C6" s="49">
        <v>27861.15</v>
      </c>
      <c r="D6" s="17">
        <v>28335.421999999999</v>
      </c>
      <c r="E6" s="17">
        <v>26074.98</v>
      </c>
      <c r="F6" s="16">
        <v>25078.819145887497</v>
      </c>
      <c r="G6" s="18">
        <f t="shared" ref="G6:G35" si="0">D6/$C6-1</f>
        <v>1.702270006801565E-2</v>
      </c>
      <c r="H6" s="18">
        <f t="shared" ref="H6:H35" si="1">E6/$C6-1</f>
        <v>-6.4109701142989528E-2</v>
      </c>
      <c r="I6" s="18">
        <f t="shared" ref="I6:I35" si="2">F6/C6-1</f>
        <v>-9.9864178402991444E-2</v>
      </c>
      <c r="J6">
        <f>IF(H6&lt;0, 1,0)</f>
        <v>1</v>
      </c>
      <c r="K6" s="33">
        <f t="shared" ref="K6:K35" si="3">IF(E6&lt;F6, 1,0)</f>
        <v>0</v>
      </c>
      <c r="L6" s="47">
        <f t="shared" ref="L6:L35" si="4">(E6-F6)/E6</f>
        <v>3.8203705395459649E-2</v>
      </c>
      <c r="M6" s="9"/>
      <c r="N6" s="19" t="str">
        <f t="shared" ref="N6:N35" si="5">B6</f>
        <v>AT</v>
      </c>
      <c r="O6" s="20">
        <f t="shared" ref="O6:O35" si="6">H6</f>
        <v>-6.4109701142989528E-2</v>
      </c>
      <c r="P6" s="20">
        <f t="shared" ref="P6:P35" si="7">I6</f>
        <v>-9.9864178402991444E-2</v>
      </c>
      <c r="Q6" s="20">
        <f t="shared" ref="Q6:Q17" si="8">H41</f>
        <v>-9.135326819752021E-2</v>
      </c>
      <c r="R6" s="21">
        <f t="shared" ref="R6:R17" si="9">I41</f>
        <v>-3.6270221569481231E-2</v>
      </c>
      <c r="S6" s="22"/>
      <c r="U6" s="48" t="s">
        <v>12</v>
      </c>
      <c r="V6" s="20">
        <v>-0.31840941304378945</v>
      </c>
      <c r="W6" s="20">
        <v>-0.124743256039759</v>
      </c>
      <c r="X6" s="20">
        <v>-0.35036309600092264</v>
      </c>
      <c r="Y6" s="21">
        <v>-0.18458806742684186</v>
      </c>
    </row>
    <row r="7" spans="2:25" x14ac:dyDescent="0.25">
      <c r="B7" s="1" t="s">
        <v>13</v>
      </c>
      <c r="C7" s="49">
        <v>36830.406000000003</v>
      </c>
      <c r="D7" s="17">
        <v>35777.425999999999</v>
      </c>
      <c r="E7" s="17">
        <v>33293.821000000004</v>
      </c>
      <c r="F7" s="16">
        <v>32500</v>
      </c>
      <c r="G7" s="18">
        <f t="shared" si="0"/>
        <v>-2.8589964498355047E-2</v>
      </c>
      <c r="H7" s="18">
        <f t="shared" si="1"/>
        <v>-9.6023513832565355E-2</v>
      </c>
      <c r="I7" s="18">
        <f t="shared" si="2"/>
        <v>-0.11757692815007259</v>
      </c>
      <c r="J7" s="33">
        <f t="shared" ref="J7:J35" si="10">IF(H7&lt;0, 1,0)</f>
        <v>1</v>
      </c>
      <c r="K7" s="42">
        <f t="shared" si="3"/>
        <v>0</v>
      </c>
      <c r="L7" s="47">
        <f t="shared" si="4"/>
        <v>2.3842892649660233E-2</v>
      </c>
      <c r="M7" s="9"/>
      <c r="N7" s="19" t="str">
        <f t="shared" si="5"/>
        <v>BE</v>
      </c>
      <c r="O7" s="20">
        <f t="shared" si="6"/>
        <v>-9.6023513832565355E-2</v>
      </c>
      <c r="P7" s="20">
        <f t="shared" si="7"/>
        <v>-0.11757692815007259</v>
      </c>
      <c r="Q7" s="20">
        <f t="shared" si="8"/>
        <v>-0.14972446111512938</v>
      </c>
      <c r="R7" s="21">
        <f t="shared" si="9"/>
        <v>-0.1532641656725271</v>
      </c>
      <c r="S7" s="22"/>
      <c r="U7" s="48" t="s">
        <v>14</v>
      </c>
      <c r="V7" s="20">
        <v>-0.25126615585545486</v>
      </c>
      <c r="W7" s="20">
        <v>-9.6313520323070945E-2</v>
      </c>
      <c r="X7" s="20">
        <v>-0.26830137272478538</v>
      </c>
      <c r="Y7" s="21">
        <v>-0.12627256534509324</v>
      </c>
    </row>
    <row r="8" spans="2:25" x14ac:dyDescent="0.25">
      <c r="B8" s="1" t="s">
        <v>15</v>
      </c>
      <c r="C8" s="49">
        <v>10137.732</v>
      </c>
      <c r="D8" s="17">
        <v>9844.3850000000002</v>
      </c>
      <c r="E8" s="17">
        <v>9540.3809999999994</v>
      </c>
      <c r="F8" s="16">
        <v>8639</v>
      </c>
      <c r="G8" s="18">
        <f t="shared" si="0"/>
        <v>-2.893615652889614E-2</v>
      </c>
      <c r="H8" s="18">
        <f t="shared" si="1"/>
        <v>-5.8923534376328024E-2</v>
      </c>
      <c r="I8" s="18">
        <f t="shared" si="2"/>
        <v>-0.14783701127628945</v>
      </c>
      <c r="J8" s="33">
        <f t="shared" si="10"/>
        <v>1</v>
      </c>
      <c r="K8" s="42">
        <f t="shared" si="3"/>
        <v>0</v>
      </c>
      <c r="L8" s="47">
        <f t="shared" si="4"/>
        <v>9.4480608269208483E-2</v>
      </c>
      <c r="M8" s="9"/>
      <c r="N8" s="19" t="str">
        <f t="shared" si="5"/>
        <v>BG</v>
      </c>
      <c r="O8" s="20">
        <f t="shared" si="6"/>
        <v>-5.8923534376328024E-2</v>
      </c>
      <c r="P8" s="20">
        <f t="shared" si="7"/>
        <v>-0.14783701127628945</v>
      </c>
      <c r="Q8" s="20">
        <f t="shared" si="8"/>
        <v>-0.10532400558865318</v>
      </c>
      <c r="R8" s="21">
        <f t="shared" si="9"/>
        <v>-0.12205665851849901</v>
      </c>
      <c r="S8" s="22"/>
      <c r="U8" s="48" t="s">
        <v>16</v>
      </c>
      <c r="V8" s="20">
        <v>-0.2482729509263023</v>
      </c>
      <c r="W8" s="20">
        <v>-0.11090412151322171</v>
      </c>
      <c r="X8" s="20">
        <v>-0.22791343441923706</v>
      </c>
      <c r="Y8" s="21">
        <v>-9.2880448678090533E-2</v>
      </c>
    </row>
    <row r="9" spans="2:25" x14ac:dyDescent="0.25">
      <c r="B9" s="1" t="s">
        <v>17</v>
      </c>
      <c r="C9" s="49">
        <v>1834</v>
      </c>
      <c r="D9" s="17">
        <v>1886.7650000000001</v>
      </c>
      <c r="E9" s="17">
        <v>1572.5830000000001</v>
      </c>
      <c r="F9" s="59">
        <v>1916</v>
      </c>
      <c r="G9" s="18">
        <f t="shared" si="0"/>
        <v>2.8770447110141761E-2</v>
      </c>
      <c r="H9" s="18">
        <f t="shared" si="1"/>
        <v>-0.14253925845147219</v>
      </c>
      <c r="I9" s="18">
        <f t="shared" si="2"/>
        <v>4.4711014176663122E-2</v>
      </c>
      <c r="J9" s="33">
        <f t="shared" si="10"/>
        <v>1</v>
      </c>
      <c r="K9" s="42">
        <f t="shared" si="3"/>
        <v>1</v>
      </c>
      <c r="L9" s="47">
        <f t="shared" si="4"/>
        <v>-0.21837766273703829</v>
      </c>
      <c r="M9" s="9"/>
      <c r="N9" s="19" t="str">
        <f t="shared" si="5"/>
        <v>CY</v>
      </c>
      <c r="O9" s="20">
        <f t="shared" si="6"/>
        <v>-0.14253925845147219</v>
      </c>
      <c r="P9" s="20">
        <f t="shared" si="7"/>
        <v>4.4711014176663122E-2</v>
      </c>
      <c r="Q9" s="20">
        <f t="shared" si="8"/>
        <v>-0.11215880492346952</v>
      </c>
      <c r="R9" s="21">
        <f t="shared" si="9"/>
        <v>-9.7956364194563439E-2</v>
      </c>
      <c r="S9" s="22"/>
      <c r="U9" s="48" t="s">
        <v>20</v>
      </c>
      <c r="V9" s="20">
        <v>-0.20995996593606658</v>
      </c>
      <c r="W9" s="20">
        <v>-8.4755337743690484E-2</v>
      </c>
      <c r="X9" s="20">
        <v>-0.21372530856547045</v>
      </c>
      <c r="Y9" s="21">
        <v>-9.4608502278045514E-2</v>
      </c>
    </row>
    <row r="10" spans="2:25" x14ac:dyDescent="0.25">
      <c r="B10" s="1" t="s">
        <v>19</v>
      </c>
      <c r="C10" s="49">
        <v>26148.534</v>
      </c>
      <c r="D10" s="17">
        <v>25264.675999999999</v>
      </c>
      <c r="E10" s="17">
        <v>24480.001</v>
      </c>
      <c r="F10" s="16">
        <v>25315</v>
      </c>
      <c r="G10" s="18">
        <f t="shared" si="0"/>
        <v>-3.3801436057562584E-2</v>
      </c>
      <c r="H10" s="18">
        <f t="shared" si="1"/>
        <v>-6.3809810523220878E-2</v>
      </c>
      <c r="I10" s="18">
        <f t="shared" si="2"/>
        <v>-3.1876892218890673E-2</v>
      </c>
      <c r="J10" s="33">
        <f t="shared" si="10"/>
        <v>1</v>
      </c>
      <c r="K10" s="42">
        <f t="shared" si="3"/>
        <v>1</v>
      </c>
      <c r="L10" s="47">
        <f t="shared" si="4"/>
        <v>-3.4109434881150529E-2</v>
      </c>
      <c r="M10" s="9"/>
      <c r="N10" s="19" t="str">
        <f t="shared" si="5"/>
        <v>CZ</v>
      </c>
      <c r="O10" s="20">
        <f t="shared" si="6"/>
        <v>-6.3809810523220878E-2</v>
      </c>
      <c r="P10" s="20">
        <f t="shared" si="7"/>
        <v>-3.1876892218890673E-2</v>
      </c>
      <c r="Q10" s="20">
        <f t="shared" si="8"/>
        <v>-0.11854147470662513</v>
      </c>
      <c r="R10" s="21">
        <f t="shared" si="9"/>
        <v>4.2147203827668678E-2</v>
      </c>
      <c r="S10" s="22"/>
      <c r="U10" s="48" t="s">
        <v>18</v>
      </c>
      <c r="V10" s="20">
        <v>-0.18666282692015346</v>
      </c>
      <c r="W10" s="20">
        <v>-0.13881731552483312</v>
      </c>
      <c r="X10" s="20">
        <v>-0.20147478381003525</v>
      </c>
      <c r="Y10" s="21">
        <v>-0.132513920440683</v>
      </c>
    </row>
    <row r="11" spans="2:25" x14ac:dyDescent="0.25">
      <c r="B11" s="1" t="s">
        <v>21</v>
      </c>
      <c r="C11" s="49">
        <v>219694.69099999999</v>
      </c>
      <c r="D11" s="17">
        <v>214703.01</v>
      </c>
      <c r="E11" s="17">
        <v>201656.16899999999</v>
      </c>
      <c r="F11" s="16">
        <v>194300</v>
      </c>
      <c r="G11" s="18">
        <f t="shared" si="0"/>
        <v>-2.2720990558665721E-2</v>
      </c>
      <c r="H11" s="18">
        <f t="shared" si="1"/>
        <v>-8.2107227616164846E-2</v>
      </c>
      <c r="I11" s="18">
        <f t="shared" si="2"/>
        <v>-0.11559082690805667</v>
      </c>
      <c r="J11" s="33">
        <f t="shared" si="10"/>
        <v>1</v>
      </c>
      <c r="K11" s="42">
        <f t="shared" si="3"/>
        <v>0</v>
      </c>
      <c r="L11" s="47">
        <f t="shared" si="4"/>
        <v>3.6478769960169154E-2</v>
      </c>
      <c r="M11" s="9"/>
      <c r="N11" s="19" t="str">
        <f t="shared" si="5"/>
        <v>DE</v>
      </c>
      <c r="O11" s="20">
        <f t="shared" si="6"/>
        <v>-8.2107227616164846E-2</v>
      </c>
      <c r="P11" s="20">
        <f t="shared" si="7"/>
        <v>-0.11559082690805667</v>
      </c>
      <c r="Q11" s="20">
        <f t="shared" si="8"/>
        <v>-0.1838463810250115</v>
      </c>
      <c r="R11" s="21">
        <f t="shared" si="9"/>
        <v>-0.13997121994218065</v>
      </c>
      <c r="S11" s="22"/>
      <c r="U11" s="48" t="s">
        <v>22</v>
      </c>
      <c r="V11" s="20">
        <v>-0.1577838136991857</v>
      </c>
      <c r="W11" s="20">
        <v>-3.4545211517180263E-2</v>
      </c>
      <c r="X11" s="20">
        <v>-0.16667655176163798</v>
      </c>
      <c r="Y11" s="21">
        <v>-0.13416267711080432</v>
      </c>
    </row>
    <row r="12" spans="2:25" x14ac:dyDescent="0.25">
      <c r="B12" s="1" t="s">
        <v>23</v>
      </c>
      <c r="C12" s="49">
        <v>15501.724</v>
      </c>
      <c r="D12" s="17">
        <v>14317.168</v>
      </c>
      <c r="E12" s="17">
        <v>13149.578</v>
      </c>
      <c r="F12" s="59">
        <v>15169.102894812526</v>
      </c>
      <c r="G12" s="18">
        <f t="shared" si="0"/>
        <v>-7.6414468481054154E-2</v>
      </c>
      <c r="H12" s="18">
        <f t="shared" si="1"/>
        <v>-0.15173447804902218</v>
      </c>
      <c r="I12" s="18">
        <f t="shared" si="2"/>
        <v>-2.1457039564597769E-2</v>
      </c>
      <c r="J12" s="33">
        <f t="shared" si="10"/>
        <v>1</v>
      </c>
      <c r="K12" s="42">
        <f t="shared" si="3"/>
        <v>1</v>
      </c>
      <c r="L12" s="47">
        <f t="shared" si="4"/>
        <v>-0.15358096623424161</v>
      </c>
      <c r="M12" s="9"/>
      <c r="N12" s="19" t="str">
        <f t="shared" si="5"/>
        <v>DK</v>
      </c>
      <c r="O12" s="20">
        <f t="shared" si="6"/>
        <v>-0.15173447804902218</v>
      </c>
      <c r="P12" s="20">
        <f t="shared" si="7"/>
        <v>-2.1457039564597769E-2</v>
      </c>
      <c r="Q12" s="20">
        <f t="shared" si="8"/>
        <v>-0.211988933235427</v>
      </c>
      <c r="R12" s="21">
        <f t="shared" si="9"/>
        <v>-9.8908244017498981E-2</v>
      </c>
      <c r="S12" s="22"/>
      <c r="U12" s="48" t="s">
        <v>23</v>
      </c>
      <c r="V12" s="20">
        <v>-0.15173447804902218</v>
      </c>
      <c r="W12" s="20">
        <v>-2.1457039564597769E-2</v>
      </c>
      <c r="X12" s="20">
        <v>-0.211988933235427</v>
      </c>
      <c r="Y12" s="21">
        <v>-9.8908244017498981E-2</v>
      </c>
    </row>
    <row r="13" spans="2:25" x14ac:dyDescent="0.25">
      <c r="B13" s="1" t="s">
        <v>24</v>
      </c>
      <c r="C13" s="49">
        <v>2860.86</v>
      </c>
      <c r="D13" s="17">
        <v>2891.77</v>
      </c>
      <c r="E13" s="17">
        <v>2750.819</v>
      </c>
      <c r="F13" s="16">
        <v>2800</v>
      </c>
      <c r="G13" s="18">
        <f t="shared" si="0"/>
        <v>1.0804443419111687E-2</v>
      </c>
      <c r="H13" s="18">
        <f t="shared" si="1"/>
        <v>-3.8464307935376141E-2</v>
      </c>
      <c r="I13" s="18">
        <f t="shared" si="2"/>
        <v>-2.1273323406248545E-2</v>
      </c>
      <c r="J13" s="33">
        <f t="shared" si="10"/>
        <v>1</v>
      </c>
      <c r="K13" s="42">
        <f t="shared" si="3"/>
        <v>1</v>
      </c>
      <c r="L13" s="47">
        <f t="shared" si="4"/>
        <v>-1.7878675405397462E-2</v>
      </c>
      <c r="M13" s="9"/>
      <c r="N13" s="19" t="str">
        <f t="shared" si="5"/>
        <v>EE</v>
      </c>
      <c r="O13" s="20">
        <f t="shared" si="6"/>
        <v>-3.8464307935376141E-2</v>
      </c>
      <c r="P13" s="20">
        <f t="shared" si="7"/>
        <v>-2.1273323406248545E-2</v>
      </c>
      <c r="Q13" s="20">
        <f t="shared" si="8"/>
        <v>-0.18507215288980861</v>
      </c>
      <c r="R13" s="21">
        <f t="shared" si="9"/>
        <v>0.23010478333678663</v>
      </c>
      <c r="S13" s="22"/>
      <c r="U13" s="48" t="s">
        <v>33</v>
      </c>
      <c r="V13" s="20">
        <v>-0.1492967439363716</v>
      </c>
      <c r="W13" s="20">
        <v>-5.3229703667596051E-2</v>
      </c>
      <c r="X13" s="20">
        <v>-0.17592465160142778</v>
      </c>
      <c r="Y13" s="21">
        <v>-6.1538561443353679E-2</v>
      </c>
    </row>
    <row r="14" spans="2:25" x14ac:dyDescent="0.25">
      <c r="B14" s="1" t="s">
        <v>16</v>
      </c>
      <c r="C14" s="49">
        <v>98117.652000000002</v>
      </c>
      <c r="D14" s="17">
        <v>86486.135999999999</v>
      </c>
      <c r="E14" s="17">
        <v>73757.692999999999</v>
      </c>
      <c r="F14" s="59">
        <v>87236</v>
      </c>
      <c r="G14" s="18">
        <f t="shared" si="0"/>
        <v>-0.11854661992930693</v>
      </c>
      <c r="H14" s="18">
        <f t="shared" si="1"/>
        <v>-0.2482729509263023</v>
      </c>
      <c r="I14" s="18">
        <f t="shared" si="2"/>
        <v>-0.11090412151322171</v>
      </c>
      <c r="J14" s="33">
        <f t="shared" si="10"/>
        <v>1</v>
      </c>
      <c r="K14" s="42">
        <f t="shared" si="3"/>
        <v>1</v>
      </c>
      <c r="L14" s="47">
        <f t="shared" si="4"/>
        <v>-0.18273764338046747</v>
      </c>
      <c r="M14" s="9"/>
      <c r="N14" s="19" t="str">
        <f t="shared" si="5"/>
        <v>ES</v>
      </c>
      <c r="O14" s="20">
        <f t="shared" si="6"/>
        <v>-0.2482729509263023</v>
      </c>
      <c r="P14" s="20">
        <f t="shared" si="7"/>
        <v>-0.11090412151322171</v>
      </c>
      <c r="Q14" s="20">
        <f t="shared" si="8"/>
        <v>-0.22791343441923706</v>
      </c>
      <c r="R14" s="21">
        <f t="shared" si="9"/>
        <v>-9.2880448678090533E-2</v>
      </c>
      <c r="S14" s="22"/>
      <c r="U14" s="48" t="s">
        <v>35</v>
      </c>
      <c r="V14" s="20">
        <v>-0.14423516312075813</v>
      </c>
      <c r="W14" s="20">
        <v>-2.6675427914669703E-3</v>
      </c>
      <c r="X14" s="20">
        <v>-0.15461732610076795</v>
      </c>
      <c r="Y14" s="21">
        <v>-1.7214539100516069E-2</v>
      </c>
    </row>
    <row r="15" spans="2:25" x14ac:dyDescent="0.25">
      <c r="B15" s="1" t="s">
        <v>27</v>
      </c>
      <c r="C15" s="49">
        <v>25218.55</v>
      </c>
      <c r="D15" s="17">
        <v>25373.322</v>
      </c>
      <c r="E15" s="17">
        <v>23328.498</v>
      </c>
      <c r="F15" s="16">
        <v>26660</v>
      </c>
      <c r="G15" s="18">
        <f t="shared" si="0"/>
        <v>6.1372283497662661E-3</v>
      </c>
      <c r="H15" s="18">
        <f t="shared" si="1"/>
        <v>-7.4946894250462415E-2</v>
      </c>
      <c r="I15" s="18">
        <f t="shared" si="2"/>
        <v>5.715832194951731E-2</v>
      </c>
      <c r="J15" s="33">
        <f t="shared" si="10"/>
        <v>1</v>
      </c>
      <c r="K15" s="42">
        <f t="shared" si="3"/>
        <v>1</v>
      </c>
      <c r="L15" s="47">
        <f t="shared" si="4"/>
        <v>-0.14280825109271933</v>
      </c>
      <c r="M15" s="9"/>
      <c r="N15" s="19" t="str">
        <f t="shared" si="5"/>
        <v>FI</v>
      </c>
      <c r="O15" s="20">
        <f t="shared" si="6"/>
        <v>-7.4946894250462415E-2</v>
      </c>
      <c r="P15" s="20">
        <f t="shared" si="7"/>
        <v>5.715832194951731E-2</v>
      </c>
      <c r="Q15" s="20">
        <f t="shared" si="8"/>
        <v>-0.11039600788910919</v>
      </c>
      <c r="R15" s="21">
        <f t="shared" si="9"/>
        <v>6.8527919538000193E-2</v>
      </c>
      <c r="S15" s="22"/>
      <c r="U15" s="48" t="s">
        <v>17</v>
      </c>
      <c r="V15" s="20">
        <v>-0.14253925845147219</v>
      </c>
      <c r="W15" s="20">
        <v>4.4711014176663122E-2</v>
      </c>
      <c r="X15" s="20">
        <v>-0.11215880492346952</v>
      </c>
      <c r="Y15" s="21">
        <v>-9.7956364194563439E-2</v>
      </c>
    </row>
    <row r="16" spans="2:25" x14ac:dyDescent="0.25">
      <c r="B16" s="1" t="s">
        <v>18</v>
      </c>
      <c r="C16" s="49">
        <v>160128.62599999999</v>
      </c>
      <c r="D16" s="17">
        <v>145532.533</v>
      </c>
      <c r="E16" s="17">
        <v>130238.564</v>
      </c>
      <c r="F16" s="59">
        <v>137900</v>
      </c>
      <c r="G16" s="18">
        <f t="shared" si="0"/>
        <v>-9.1152302774395899E-2</v>
      </c>
      <c r="H16" s="18">
        <f t="shared" si="1"/>
        <v>-0.18666282692015346</v>
      </c>
      <c r="I16" s="18">
        <f t="shared" si="2"/>
        <v>-0.13881731552483312</v>
      </c>
      <c r="J16" s="33">
        <f t="shared" si="10"/>
        <v>1</v>
      </c>
      <c r="K16" s="42">
        <f t="shared" si="3"/>
        <v>1</v>
      </c>
      <c r="L16" s="47">
        <f t="shared" si="4"/>
        <v>-5.8826170718528512E-2</v>
      </c>
      <c r="M16" s="9"/>
      <c r="N16" s="19" t="str">
        <f t="shared" si="5"/>
        <v>FR</v>
      </c>
      <c r="O16" s="20">
        <f t="shared" si="6"/>
        <v>-0.18666282692015346</v>
      </c>
      <c r="P16" s="20">
        <f t="shared" si="7"/>
        <v>-0.13881731552483312</v>
      </c>
      <c r="Q16" s="20">
        <f t="shared" si="8"/>
        <v>-0.20147478381003525</v>
      </c>
      <c r="R16" s="21">
        <f t="shared" si="9"/>
        <v>-0.132513920440683</v>
      </c>
      <c r="S16" s="22"/>
      <c r="U16" s="48" t="s">
        <v>31</v>
      </c>
      <c r="V16" s="20">
        <v>-0.11362502541189468</v>
      </c>
      <c r="W16" s="20">
        <v>-7.232708890531736E-2</v>
      </c>
      <c r="X16" s="20">
        <v>-0.10151707047168679</v>
      </c>
      <c r="Y16" s="21">
        <v>-7.0020747234984304E-2</v>
      </c>
    </row>
    <row r="17" spans="2:25" x14ac:dyDescent="0.25">
      <c r="B17" s="1" t="s">
        <v>12</v>
      </c>
      <c r="C17" s="49">
        <v>21022.402999999998</v>
      </c>
      <c r="D17" s="17">
        <v>16188.841</v>
      </c>
      <c r="E17" s="17">
        <v>14328.672</v>
      </c>
      <c r="F17" s="16">
        <v>18400</v>
      </c>
      <c r="G17" s="18">
        <f t="shared" si="0"/>
        <v>-0.2299243335788016</v>
      </c>
      <c r="H17" s="18">
        <f t="shared" si="1"/>
        <v>-0.31840941304378945</v>
      </c>
      <c r="I17" s="18">
        <f t="shared" si="2"/>
        <v>-0.124743256039759</v>
      </c>
      <c r="J17" s="33">
        <f t="shared" si="10"/>
        <v>1</v>
      </c>
      <c r="K17" s="42">
        <f t="shared" si="3"/>
        <v>1</v>
      </c>
      <c r="L17" s="47">
        <f t="shared" si="4"/>
        <v>-0.28413854403255229</v>
      </c>
      <c r="M17" s="9"/>
      <c r="N17" s="19" t="str">
        <f t="shared" si="5"/>
        <v>EL</v>
      </c>
      <c r="O17" s="20">
        <f t="shared" si="6"/>
        <v>-0.31840941304378945</v>
      </c>
      <c r="P17" s="20">
        <f t="shared" si="7"/>
        <v>-0.124743256039759</v>
      </c>
      <c r="Q17" s="20">
        <f t="shared" si="8"/>
        <v>-0.35036309600092264</v>
      </c>
      <c r="R17" s="21">
        <f t="shared" si="9"/>
        <v>-0.18458806742684186</v>
      </c>
      <c r="S17" s="22"/>
      <c r="U17" s="48" t="s">
        <v>26</v>
      </c>
      <c r="V17" s="20">
        <v>-0.10610132153722229</v>
      </c>
      <c r="W17" s="20">
        <v>-3.8600733094567463E-2</v>
      </c>
      <c r="X17" s="20">
        <v>-0.1507452395831167</v>
      </c>
      <c r="Y17" s="21">
        <v>0.17211483004334971</v>
      </c>
    </row>
    <row r="18" spans="2:25" x14ac:dyDescent="0.25">
      <c r="B18" s="1" t="s">
        <v>26</v>
      </c>
      <c r="C18" s="49">
        <v>7239.4480000000003</v>
      </c>
      <c r="D18" s="17">
        <v>6911.5159999999996</v>
      </c>
      <c r="E18" s="17">
        <v>6471.3329999999996</v>
      </c>
      <c r="F18" s="16">
        <v>6960</v>
      </c>
      <c r="G18" s="18">
        <f t="shared" si="0"/>
        <v>-4.5297928792361053E-2</v>
      </c>
      <c r="H18" s="18">
        <f t="shared" si="1"/>
        <v>-0.10610132153722229</v>
      </c>
      <c r="I18" s="18">
        <f t="shared" si="2"/>
        <v>-3.8600733094567463E-2</v>
      </c>
      <c r="J18" s="33">
        <f t="shared" si="10"/>
        <v>1</v>
      </c>
      <c r="K18" s="42">
        <f t="shared" si="3"/>
        <v>1</v>
      </c>
      <c r="L18" s="47">
        <f t="shared" si="4"/>
        <v>-7.5512572139310466E-2</v>
      </c>
      <c r="M18" s="9"/>
      <c r="N18" s="19" t="str">
        <f t="shared" si="5"/>
        <v>HR</v>
      </c>
      <c r="O18" s="20">
        <f t="shared" si="6"/>
        <v>-0.10610132153722229</v>
      </c>
      <c r="P18" s="20">
        <f t="shared" si="7"/>
        <v>-3.8600733094567463E-2</v>
      </c>
      <c r="Q18" s="20">
        <f t="shared" ref="Q18:Q35" si="11">H53</f>
        <v>-0.1507452395831167</v>
      </c>
      <c r="R18" s="21">
        <f t="shared" ref="R18:R35" si="12">I53</f>
        <v>0.17211483004334971</v>
      </c>
      <c r="S18" s="22"/>
      <c r="U18" s="48" t="s">
        <v>28</v>
      </c>
      <c r="V18" s="20">
        <v>-0.10268579268612921</v>
      </c>
      <c r="W18" s="20">
        <v>-0.10188337133601078</v>
      </c>
      <c r="X18" s="20">
        <v>-0.12800537858764649</v>
      </c>
      <c r="Y18" s="21">
        <v>-5.9390313798991179E-2</v>
      </c>
    </row>
    <row r="19" spans="2:25" x14ac:dyDescent="0.25">
      <c r="B19" s="1" t="s">
        <v>30</v>
      </c>
      <c r="C19" s="49">
        <v>18741.555</v>
      </c>
      <c r="D19" s="17">
        <v>18603.202000000001</v>
      </c>
      <c r="E19" s="17">
        <v>18008.684000000001</v>
      </c>
      <c r="F19" s="59">
        <v>18200</v>
      </c>
      <c r="G19" s="18">
        <f t="shared" si="0"/>
        <v>-7.3821515877416921E-3</v>
      </c>
      <c r="H19" s="18">
        <f t="shared" si="1"/>
        <v>-3.9104065804571708E-2</v>
      </c>
      <c r="I19" s="18">
        <f t="shared" si="2"/>
        <v>-2.889594806834328E-2</v>
      </c>
      <c r="J19" s="33">
        <f t="shared" si="10"/>
        <v>1</v>
      </c>
      <c r="K19" s="42">
        <f t="shared" si="3"/>
        <v>1</v>
      </c>
      <c r="L19" s="47">
        <f t="shared" si="4"/>
        <v>-1.0623541398138746E-2</v>
      </c>
      <c r="M19" s="9"/>
      <c r="N19" s="19" t="str">
        <f t="shared" si="5"/>
        <v>HU</v>
      </c>
      <c r="O19" s="20">
        <f t="shared" si="6"/>
        <v>-3.9104065804571708E-2</v>
      </c>
      <c r="P19" s="20">
        <f t="shared" si="7"/>
        <v>-2.889594806834328E-2</v>
      </c>
      <c r="Q19" s="20">
        <f t="shared" si="11"/>
        <v>-9.3150936846354004E-2</v>
      </c>
      <c r="R19" s="21">
        <f t="shared" si="12"/>
        <v>9.8436215391595194E-3</v>
      </c>
      <c r="S19" s="22"/>
      <c r="U19" s="48" t="s">
        <v>13</v>
      </c>
      <c r="V19" s="20">
        <v>-9.6023513832565355E-2</v>
      </c>
      <c r="W19" s="20">
        <v>-0.11757692815007259</v>
      </c>
      <c r="X19" s="20">
        <v>-0.14972446111512938</v>
      </c>
      <c r="Y19" s="21">
        <v>-0.1532641656725271</v>
      </c>
    </row>
    <row r="20" spans="2:25" x14ac:dyDescent="0.25">
      <c r="B20" s="1" t="s">
        <v>31</v>
      </c>
      <c r="C20" s="49">
        <v>12612.204</v>
      </c>
      <c r="D20" s="17">
        <v>12375.401</v>
      </c>
      <c r="E20" s="17">
        <v>11179.142</v>
      </c>
      <c r="F20" s="16">
        <v>11700</v>
      </c>
      <c r="G20" s="18">
        <f t="shared" si="0"/>
        <v>-1.8775703279141354E-2</v>
      </c>
      <c r="H20" s="18">
        <f t="shared" si="1"/>
        <v>-0.11362502541189468</v>
      </c>
      <c r="I20" s="18">
        <f t="shared" si="2"/>
        <v>-7.232708890531736E-2</v>
      </c>
      <c r="J20" s="33">
        <f t="shared" si="10"/>
        <v>1</v>
      </c>
      <c r="K20" s="42">
        <f t="shared" si="3"/>
        <v>1</v>
      </c>
      <c r="L20" s="47">
        <f t="shared" si="4"/>
        <v>-4.6591947754129982E-2</v>
      </c>
      <c r="M20" s="9"/>
      <c r="N20" s="19" t="str">
        <f t="shared" si="5"/>
        <v>IE</v>
      </c>
      <c r="O20" s="20">
        <f t="shared" si="6"/>
        <v>-0.11362502541189468</v>
      </c>
      <c r="P20" s="20">
        <f t="shared" si="7"/>
        <v>-7.232708890531736E-2</v>
      </c>
      <c r="Q20" s="20">
        <f t="shared" si="11"/>
        <v>-0.10151707047168679</v>
      </c>
      <c r="R20" s="21">
        <f t="shared" si="12"/>
        <v>-7.0020747234984304E-2</v>
      </c>
      <c r="S20" s="22"/>
      <c r="U20" s="48" t="s">
        <v>21</v>
      </c>
      <c r="V20" s="20">
        <v>-8.2107227616164846E-2</v>
      </c>
      <c r="W20" s="20">
        <v>-0.11559082690805667</v>
      </c>
      <c r="X20" s="20">
        <v>-0.1838463810250115</v>
      </c>
      <c r="Y20" s="21">
        <v>-0.13997121994218065</v>
      </c>
    </row>
    <row r="21" spans="2:25" x14ac:dyDescent="0.25">
      <c r="B21" s="1" t="s">
        <v>14</v>
      </c>
      <c r="C21" s="49">
        <v>137215.73000000001</v>
      </c>
      <c r="D21" s="17">
        <v>115355.54300000001</v>
      </c>
      <c r="E21" s="17">
        <v>102738.061</v>
      </c>
      <c r="F21" s="16">
        <v>124000</v>
      </c>
      <c r="G21" s="18">
        <f t="shared" si="0"/>
        <v>-0.15931254383152726</v>
      </c>
      <c r="H21" s="18">
        <f t="shared" si="1"/>
        <v>-0.25126615585545486</v>
      </c>
      <c r="I21" s="18">
        <f t="shared" si="2"/>
        <v>-9.6313520323070945E-2</v>
      </c>
      <c r="J21" s="33">
        <f t="shared" si="10"/>
        <v>1</v>
      </c>
      <c r="K21" s="42">
        <f t="shared" si="3"/>
        <v>1</v>
      </c>
      <c r="L21" s="47">
        <f t="shared" si="4"/>
        <v>-0.20695289353378002</v>
      </c>
      <c r="M21" s="9"/>
      <c r="N21" s="19" t="str">
        <f t="shared" si="5"/>
        <v>IT</v>
      </c>
      <c r="O21" s="20">
        <f t="shared" si="6"/>
        <v>-0.25126615585545486</v>
      </c>
      <c r="P21" s="20">
        <f t="shared" si="7"/>
        <v>-9.6313520323070945E-2</v>
      </c>
      <c r="Q21" s="20">
        <f t="shared" si="11"/>
        <v>-0.26830137272478538</v>
      </c>
      <c r="R21" s="21">
        <f t="shared" si="12"/>
        <v>-0.12627256534509324</v>
      </c>
      <c r="S21" s="22"/>
      <c r="U21" s="48" t="s">
        <v>27</v>
      </c>
      <c r="V21" s="20">
        <v>-7.4946894250462415E-2</v>
      </c>
      <c r="W21" s="20">
        <v>5.715832194951731E-2</v>
      </c>
      <c r="X21" s="20">
        <v>-0.11039600788910919</v>
      </c>
      <c r="Y21" s="21">
        <v>6.8527919538000193E-2</v>
      </c>
    </row>
    <row r="22" spans="2:25" x14ac:dyDescent="0.25">
      <c r="B22" s="1" t="s">
        <v>32</v>
      </c>
      <c r="C22" s="49">
        <v>4668.8410000000003</v>
      </c>
      <c r="D22" s="17">
        <v>5557.6450000000004</v>
      </c>
      <c r="E22" s="17">
        <v>5308.2359999999999</v>
      </c>
      <c r="F22" s="16">
        <v>4300</v>
      </c>
      <c r="G22" s="18">
        <f t="shared" si="0"/>
        <v>0.19036930150330678</v>
      </c>
      <c r="H22" s="18">
        <f t="shared" si="1"/>
        <v>0.13694940564478419</v>
      </c>
      <c r="I22" s="18">
        <f t="shared" si="2"/>
        <v>-7.9000548530138492E-2</v>
      </c>
      <c r="J22" s="33">
        <f t="shared" si="10"/>
        <v>0</v>
      </c>
      <c r="K22" s="42">
        <f t="shared" si="3"/>
        <v>0</v>
      </c>
      <c r="L22" s="47">
        <f t="shared" si="4"/>
        <v>0.18993805098341518</v>
      </c>
      <c r="M22" s="9"/>
      <c r="N22" s="19" t="str">
        <f t="shared" si="5"/>
        <v>LT</v>
      </c>
      <c r="O22" s="20">
        <f t="shared" si="6"/>
        <v>0.13694940564478419</v>
      </c>
      <c r="P22" s="20">
        <f t="shared" si="7"/>
        <v>-7.9000548530138492E-2</v>
      </c>
      <c r="Q22" s="20">
        <f t="shared" si="11"/>
        <v>-0.2263241962749728</v>
      </c>
      <c r="R22" s="21">
        <f t="shared" si="12"/>
        <v>-0.19358796818337987</v>
      </c>
      <c r="S22" s="22"/>
      <c r="U22" s="48" t="s">
        <v>25</v>
      </c>
      <c r="V22" s="20">
        <v>-6.9489238877893822E-2</v>
      </c>
      <c r="W22" s="20">
        <v>-8.8552892117931825E-2</v>
      </c>
      <c r="X22" s="20">
        <v>-0.14826798180915679</v>
      </c>
      <c r="Y22" s="21">
        <v>-0.11416316147084915</v>
      </c>
    </row>
    <row r="23" spans="2:25" x14ac:dyDescent="0.25">
      <c r="B23" s="1" t="s">
        <v>33</v>
      </c>
      <c r="C23" s="49">
        <v>4478.3829999999998</v>
      </c>
      <c r="D23" s="17">
        <v>4388.9369999999999</v>
      </c>
      <c r="E23" s="17">
        <v>3809.7750000000001</v>
      </c>
      <c r="F23" s="16">
        <v>4240</v>
      </c>
      <c r="G23" s="18">
        <f t="shared" si="0"/>
        <v>-1.9972833944751911E-2</v>
      </c>
      <c r="H23" s="18">
        <f t="shared" si="1"/>
        <v>-0.1492967439363716</v>
      </c>
      <c r="I23" s="18">
        <f t="shared" si="2"/>
        <v>-5.3229703667596051E-2</v>
      </c>
      <c r="J23" s="33">
        <f t="shared" si="10"/>
        <v>1</v>
      </c>
      <c r="K23" s="42">
        <f t="shared" si="3"/>
        <v>1</v>
      </c>
      <c r="L23" s="47">
        <f t="shared" si="4"/>
        <v>-0.11292661640123101</v>
      </c>
      <c r="M23" s="9"/>
      <c r="N23" s="19" t="str">
        <f t="shared" si="5"/>
        <v>LU</v>
      </c>
      <c r="O23" s="20">
        <f t="shared" si="6"/>
        <v>-0.1492967439363716</v>
      </c>
      <c r="P23" s="20">
        <f t="shared" si="7"/>
        <v>-5.3229703667596051E-2</v>
      </c>
      <c r="Q23" s="20">
        <f t="shared" si="11"/>
        <v>-0.17592465160142778</v>
      </c>
      <c r="R23" s="21">
        <f t="shared" si="12"/>
        <v>-6.1538561443353679E-2</v>
      </c>
      <c r="S23" s="22"/>
      <c r="U23" s="48" t="s">
        <v>11</v>
      </c>
      <c r="V23" s="20">
        <v>-6.4109701142989528E-2</v>
      </c>
      <c r="W23" s="20">
        <v>-9.9864178402991444E-2</v>
      </c>
      <c r="X23" s="20">
        <v>-9.135326819752021E-2</v>
      </c>
      <c r="Y23" s="21">
        <v>-3.6270221569481231E-2</v>
      </c>
    </row>
    <row r="24" spans="2:25" x14ac:dyDescent="0.25">
      <c r="B24" s="1" t="s">
        <v>34</v>
      </c>
      <c r="C24" s="49">
        <v>4018.27</v>
      </c>
      <c r="D24" s="17">
        <v>4080.5540000000001</v>
      </c>
      <c r="E24" s="17">
        <v>3855.2950000000001</v>
      </c>
      <c r="F24" s="16">
        <v>4465.5600000000004</v>
      </c>
      <c r="G24" s="18">
        <f t="shared" si="0"/>
        <v>1.5500202823603315E-2</v>
      </c>
      <c r="H24" s="18">
        <f t="shared" si="1"/>
        <v>-4.0558499055563635E-2</v>
      </c>
      <c r="I24" s="18">
        <f t="shared" si="2"/>
        <v>0.11131407297170193</v>
      </c>
      <c r="J24" s="33">
        <f t="shared" si="10"/>
        <v>1</v>
      </c>
      <c r="K24" s="42">
        <f t="shared" si="3"/>
        <v>1</v>
      </c>
      <c r="L24" s="47">
        <f t="shared" si="4"/>
        <v>-0.15829268577372169</v>
      </c>
      <c r="M24" s="9"/>
      <c r="N24" s="19" t="str">
        <f t="shared" si="5"/>
        <v>LV</v>
      </c>
      <c r="O24" s="20">
        <f t="shared" si="6"/>
        <v>-4.0558499055563635E-2</v>
      </c>
      <c r="P24" s="20">
        <f t="shared" si="7"/>
        <v>0.11131407297170193</v>
      </c>
      <c r="Q24" s="20">
        <f t="shared" si="11"/>
        <v>-5.0853238066065121E-2</v>
      </c>
      <c r="R24" s="21">
        <f t="shared" si="12"/>
        <v>0.19610940538692212</v>
      </c>
      <c r="S24" s="22"/>
      <c r="U24" s="48" t="s">
        <v>19</v>
      </c>
      <c r="V24" s="20">
        <v>-6.3809810523220878E-2</v>
      </c>
      <c r="W24" s="20">
        <v>-3.1876892218890673E-2</v>
      </c>
      <c r="X24" s="20">
        <v>-0.11854147470662513</v>
      </c>
      <c r="Y24" s="21">
        <v>4.2147203827668678E-2</v>
      </c>
    </row>
    <row r="25" spans="2:25" x14ac:dyDescent="0.25">
      <c r="B25" s="1" t="s">
        <v>36</v>
      </c>
      <c r="C25" s="49">
        <v>464.34500000000003</v>
      </c>
      <c r="D25" s="17">
        <v>696.72299999999996</v>
      </c>
      <c r="E25" s="17">
        <v>544.62900000000002</v>
      </c>
      <c r="F25" s="59">
        <v>633.875</v>
      </c>
      <c r="G25" s="18">
        <f t="shared" si="0"/>
        <v>0.50044255887325129</v>
      </c>
      <c r="H25" s="18">
        <f t="shared" si="1"/>
        <v>0.1728973069592652</v>
      </c>
      <c r="I25" s="18">
        <f t="shared" si="2"/>
        <v>0.36509491864884946</v>
      </c>
      <c r="J25" s="33">
        <f t="shared" si="10"/>
        <v>0</v>
      </c>
      <c r="K25" s="42">
        <f t="shared" si="3"/>
        <v>1</v>
      </c>
      <c r="L25" s="47">
        <f t="shared" si="4"/>
        <v>-0.16386567736936516</v>
      </c>
      <c r="M25" s="9"/>
      <c r="N25" s="19" t="str">
        <f t="shared" si="5"/>
        <v>MT</v>
      </c>
      <c r="O25" s="20">
        <f t="shared" si="6"/>
        <v>0.1728973069592652</v>
      </c>
      <c r="P25" s="20">
        <f t="shared" si="7"/>
        <v>0.36509491864884946</v>
      </c>
      <c r="Q25" s="20">
        <f t="shared" si="11"/>
        <v>-0.19081576156929902</v>
      </c>
      <c r="R25" s="21">
        <f t="shared" si="12"/>
        <v>-0.10136056724701081</v>
      </c>
      <c r="S25" s="22"/>
      <c r="U25" s="48" t="s">
        <v>15</v>
      </c>
      <c r="V25" s="20">
        <v>-5.8923534376328024E-2</v>
      </c>
      <c r="W25" s="20">
        <v>-0.14783701127628945</v>
      </c>
      <c r="X25" s="20">
        <v>-0.10532400558865318</v>
      </c>
      <c r="Y25" s="21">
        <v>-0.12205665851849901</v>
      </c>
    </row>
    <row r="26" spans="2:25" x14ac:dyDescent="0.25">
      <c r="B26" s="1" t="s">
        <v>22</v>
      </c>
      <c r="C26" s="49">
        <v>54067.783000000003</v>
      </c>
      <c r="D26" s="17">
        <v>49663.747000000003</v>
      </c>
      <c r="E26" s="17">
        <v>45536.762000000002</v>
      </c>
      <c r="F26" s="16">
        <v>52200</v>
      </c>
      <c r="G26" s="18">
        <f t="shared" si="0"/>
        <v>-8.145397787070352E-2</v>
      </c>
      <c r="H26" s="18">
        <f t="shared" si="1"/>
        <v>-0.1577838136991857</v>
      </c>
      <c r="I26" s="18">
        <f t="shared" si="2"/>
        <v>-3.4545211517180263E-2</v>
      </c>
      <c r="J26" s="33">
        <f t="shared" si="10"/>
        <v>1</v>
      </c>
      <c r="K26" s="42">
        <f t="shared" si="3"/>
        <v>1</v>
      </c>
      <c r="L26" s="47">
        <f t="shared" si="4"/>
        <v>-0.14632656577558142</v>
      </c>
      <c r="M26" s="9"/>
      <c r="N26" s="19" t="str">
        <f t="shared" si="5"/>
        <v>NL</v>
      </c>
      <c r="O26" s="20">
        <f t="shared" si="6"/>
        <v>-0.1577838136991857</v>
      </c>
      <c r="P26" s="20">
        <f t="shared" si="7"/>
        <v>-3.4545211517180263E-2</v>
      </c>
      <c r="Q26" s="20">
        <f t="shared" si="11"/>
        <v>-0.16667655176163798</v>
      </c>
      <c r="R26" s="21">
        <f t="shared" si="12"/>
        <v>-0.13416267711080432</v>
      </c>
      <c r="S26" s="22"/>
      <c r="U26" s="48" t="s">
        <v>29</v>
      </c>
      <c r="V26" s="20">
        <v>-4.3524079109146019E-2</v>
      </c>
      <c r="W26" s="20">
        <v>0.23251842131300759</v>
      </c>
      <c r="X26" s="20">
        <v>-0.14265520820495847</v>
      </c>
      <c r="Y26" s="21">
        <v>0.19218776743802701</v>
      </c>
    </row>
    <row r="27" spans="2:25" x14ac:dyDescent="0.25">
      <c r="B27" s="1" t="s">
        <v>37</v>
      </c>
      <c r="C27" s="49">
        <v>58490.817999999999</v>
      </c>
      <c r="D27" s="17">
        <v>73730.455000000002</v>
      </c>
      <c r="E27" s="17">
        <v>71144.608999999997</v>
      </c>
      <c r="F27" s="16">
        <v>71600</v>
      </c>
      <c r="G27" s="18">
        <f t="shared" si="0"/>
        <v>0.26054751020920919</v>
      </c>
      <c r="H27" s="18">
        <f t="shared" si="1"/>
        <v>0.21633807549075468</v>
      </c>
      <c r="I27" s="18">
        <f t="shared" si="2"/>
        <v>0.22412375904881343</v>
      </c>
      <c r="J27" s="33">
        <f t="shared" si="10"/>
        <v>0</v>
      </c>
      <c r="K27" s="42">
        <f t="shared" si="3"/>
        <v>1</v>
      </c>
      <c r="L27" s="47">
        <f t="shared" si="4"/>
        <v>-6.4009206937942868E-3</v>
      </c>
      <c r="M27" s="9"/>
      <c r="N27" s="19" t="str">
        <f t="shared" si="5"/>
        <v>PL</v>
      </c>
      <c r="O27" s="20">
        <f t="shared" si="6"/>
        <v>0.21633807549075468</v>
      </c>
      <c r="P27" s="20">
        <f t="shared" si="7"/>
        <v>0.22412375904881343</v>
      </c>
      <c r="Q27" s="20">
        <f t="shared" si="11"/>
        <v>0.10123031672870586</v>
      </c>
      <c r="R27" s="21">
        <f t="shared" si="12"/>
        <v>9.6010023261789534E-2</v>
      </c>
      <c r="S27" s="22"/>
      <c r="U27" s="48" t="s">
        <v>34</v>
      </c>
      <c r="V27" s="20">
        <v>-4.0558499055563635E-2</v>
      </c>
      <c r="W27" s="20">
        <v>0.11131407297170193</v>
      </c>
      <c r="X27" s="20">
        <v>-5.0853238066065121E-2</v>
      </c>
      <c r="Y27" s="21">
        <v>0.19610940538692212</v>
      </c>
    </row>
    <row r="28" spans="2:25" x14ac:dyDescent="0.25">
      <c r="B28" s="1" t="s">
        <v>20</v>
      </c>
      <c r="C28" s="49">
        <v>19011.310000000001</v>
      </c>
      <c r="D28" s="17">
        <v>17133.289000000001</v>
      </c>
      <c r="E28" s="17">
        <v>15019.696</v>
      </c>
      <c r="F28" s="16">
        <v>17400</v>
      </c>
      <c r="G28" s="18">
        <f t="shared" si="0"/>
        <v>-9.8784407807773422E-2</v>
      </c>
      <c r="H28" s="18">
        <f t="shared" si="1"/>
        <v>-0.20995996593606658</v>
      </c>
      <c r="I28" s="18">
        <f t="shared" si="2"/>
        <v>-8.4755337743690484E-2</v>
      </c>
      <c r="J28" s="33">
        <f t="shared" si="10"/>
        <v>1</v>
      </c>
      <c r="K28" s="42">
        <f t="shared" si="3"/>
        <v>1</v>
      </c>
      <c r="L28" s="47">
        <f t="shared" si="4"/>
        <v>-0.15847884005109025</v>
      </c>
      <c r="M28" s="9"/>
      <c r="N28" s="19" t="str">
        <f t="shared" si="5"/>
        <v>PT</v>
      </c>
      <c r="O28" s="20">
        <f t="shared" si="6"/>
        <v>-0.20995996593606658</v>
      </c>
      <c r="P28" s="20">
        <f t="shared" si="7"/>
        <v>-8.4755337743690484E-2</v>
      </c>
      <c r="Q28" s="20">
        <f t="shared" si="11"/>
        <v>-0.21372530856547045</v>
      </c>
      <c r="R28" s="21">
        <f t="shared" si="12"/>
        <v>-9.4608502278045514E-2</v>
      </c>
      <c r="S28" s="22"/>
      <c r="U28" s="48" t="s">
        <v>30</v>
      </c>
      <c r="V28" s="20">
        <v>-3.9104065804571708E-2</v>
      </c>
      <c r="W28" s="20">
        <v>-2.889594806834328E-2</v>
      </c>
      <c r="X28" s="20">
        <v>-9.3150936846354004E-2</v>
      </c>
      <c r="Y28" s="21">
        <v>9.8436215391595194E-3</v>
      </c>
    </row>
    <row r="29" spans="2:25" x14ac:dyDescent="0.25">
      <c r="B29" s="1" t="s">
        <v>29</v>
      </c>
      <c r="C29" s="49">
        <v>24600.038</v>
      </c>
      <c r="D29" s="17">
        <v>23875.530999999999</v>
      </c>
      <c r="E29" s="17">
        <v>23529.344000000001</v>
      </c>
      <c r="F29" s="16">
        <v>30320</v>
      </c>
      <c r="G29" s="18">
        <f t="shared" si="0"/>
        <v>-2.9451458570917688E-2</v>
      </c>
      <c r="H29" s="18">
        <f t="shared" si="1"/>
        <v>-4.3524079109146019E-2</v>
      </c>
      <c r="I29" s="18">
        <f t="shared" si="2"/>
        <v>0.23251842131300759</v>
      </c>
      <c r="J29" s="33">
        <f t="shared" si="10"/>
        <v>1</v>
      </c>
      <c r="K29" s="42">
        <f t="shared" si="3"/>
        <v>1</v>
      </c>
      <c r="L29" s="47">
        <f t="shared" si="4"/>
        <v>-0.28860371117868816</v>
      </c>
      <c r="M29" s="9"/>
      <c r="N29" s="19" t="str">
        <f t="shared" si="5"/>
        <v>RO</v>
      </c>
      <c r="O29" s="20">
        <f t="shared" si="6"/>
        <v>-4.3524079109146019E-2</v>
      </c>
      <c r="P29" s="20">
        <f t="shared" si="7"/>
        <v>0.23251842131300759</v>
      </c>
      <c r="Q29" s="20">
        <f t="shared" si="11"/>
        <v>-0.14265520820495847</v>
      </c>
      <c r="R29" s="21">
        <f t="shared" si="12"/>
        <v>0.19218776743802701</v>
      </c>
      <c r="S29" s="22"/>
      <c r="U29" s="48" t="s">
        <v>24</v>
      </c>
      <c r="V29" s="20">
        <v>-3.8464307935376141E-2</v>
      </c>
      <c r="W29" s="20">
        <v>-2.1273323406248545E-2</v>
      </c>
      <c r="X29" s="20">
        <v>-0.18507215288980861</v>
      </c>
      <c r="Y29" s="21">
        <v>0.23010478333678663</v>
      </c>
    </row>
    <row r="30" spans="2:25" x14ac:dyDescent="0.25">
      <c r="B30" s="1" t="s">
        <v>25</v>
      </c>
      <c r="C30" s="49">
        <v>33243.838000000003</v>
      </c>
      <c r="D30" s="17">
        <v>31535.384999999998</v>
      </c>
      <c r="E30" s="17">
        <v>30933.749</v>
      </c>
      <c r="F30" s="16">
        <v>30300</v>
      </c>
      <c r="G30" s="18">
        <f t="shared" si="0"/>
        <v>-5.1391569168397599E-2</v>
      </c>
      <c r="H30" s="18">
        <f t="shared" si="1"/>
        <v>-6.9489238877893822E-2</v>
      </c>
      <c r="I30" s="18">
        <f t="shared" si="2"/>
        <v>-8.8552892117931825E-2</v>
      </c>
      <c r="J30" s="33">
        <f t="shared" si="10"/>
        <v>1</v>
      </c>
      <c r="K30" s="42">
        <f t="shared" si="3"/>
        <v>0</v>
      </c>
      <c r="L30" s="47">
        <f t="shared" si="4"/>
        <v>2.0487300132938941E-2</v>
      </c>
      <c r="M30" s="9"/>
      <c r="N30" s="19" t="str">
        <f t="shared" si="5"/>
        <v>SE</v>
      </c>
      <c r="O30" s="20">
        <f t="shared" si="6"/>
        <v>-6.9489238877893822E-2</v>
      </c>
      <c r="P30" s="20">
        <f t="shared" si="7"/>
        <v>-8.8552892117931825E-2</v>
      </c>
      <c r="Q30" s="20">
        <f t="shared" si="11"/>
        <v>-0.14826798180915679</v>
      </c>
      <c r="R30" s="21">
        <f t="shared" si="12"/>
        <v>-0.11416316147084915</v>
      </c>
      <c r="S30" s="22"/>
      <c r="U30" s="48" t="s">
        <v>32</v>
      </c>
      <c r="V30" s="20">
        <v>0.13694940564478419</v>
      </c>
      <c r="W30" s="20">
        <v>-7.9000548530138492E-2</v>
      </c>
      <c r="X30" s="20">
        <v>-0.2263241962749728</v>
      </c>
      <c r="Y30" s="21">
        <v>-0.19358796818337987</v>
      </c>
    </row>
    <row r="31" spans="2:25" x14ac:dyDescent="0.25">
      <c r="B31" s="1" t="s">
        <v>35</v>
      </c>
      <c r="C31" s="49">
        <v>5131.6890000000003</v>
      </c>
      <c r="D31" s="17">
        <v>4850.6930000000002</v>
      </c>
      <c r="E31" s="17">
        <v>4391.5190000000002</v>
      </c>
      <c r="F31" s="16">
        <v>5118</v>
      </c>
      <c r="G31" s="18">
        <f t="shared" si="0"/>
        <v>-5.4757020544308088E-2</v>
      </c>
      <c r="H31" s="18">
        <f t="shared" si="1"/>
        <v>-0.14423516312075813</v>
      </c>
      <c r="I31" s="18">
        <f t="shared" si="2"/>
        <v>-2.6675427914669703E-3</v>
      </c>
      <c r="J31" s="33">
        <f t="shared" si="10"/>
        <v>1</v>
      </c>
      <c r="K31" s="42">
        <f t="shared" si="3"/>
        <v>1</v>
      </c>
      <c r="L31" s="47">
        <f t="shared" si="4"/>
        <v>-0.16542818100069695</v>
      </c>
      <c r="M31" s="9"/>
      <c r="N31" s="19" t="str">
        <f t="shared" si="5"/>
        <v>SI</v>
      </c>
      <c r="O31" s="20">
        <f t="shared" si="6"/>
        <v>-0.14423516312075813</v>
      </c>
      <c r="P31" s="20">
        <f t="shared" si="7"/>
        <v>-2.6675427914669703E-3</v>
      </c>
      <c r="Q31" s="20">
        <f t="shared" si="11"/>
        <v>-0.15461732610076795</v>
      </c>
      <c r="R31" s="21">
        <f t="shared" si="12"/>
        <v>-1.7214539100516069E-2</v>
      </c>
      <c r="S31" s="22"/>
      <c r="U31" s="48" t="s">
        <v>36</v>
      </c>
      <c r="V31" s="20">
        <v>0.1728973069592652</v>
      </c>
      <c r="W31" s="20">
        <v>0.36509491864884946</v>
      </c>
      <c r="X31" s="20">
        <v>-0.19081576156929902</v>
      </c>
      <c r="Y31" s="21">
        <v>-0.10136056724701081</v>
      </c>
    </row>
    <row r="32" spans="2:25" x14ac:dyDescent="0.25">
      <c r="B32" s="1" t="s">
        <v>28</v>
      </c>
      <c r="C32" s="49">
        <v>11557.519</v>
      </c>
      <c r="D32" s="17">
        <v>11168.924000000001</v>
      </c>
      <c r="E32" s="17">
        <v>10370.726000000001</v>
      </c>
      <c r="F32" s="59">
        <v>10380</v>
      </c>
      <c r="G32" s="18">
        <f t="shared" si="0"/>
        <v>-3.3622700512108139E-2</v>
      </c>
      <c r="H32" s="18">
        <f t="shared" si="1"/>
        <v>-0.10268579268612921</v>
      </c>
      <c r="I32" s="18">
        <f t="shared" si="2"/>
        <v>-0.10188337133601078</v>
      </c>
      <c r="J32" s="33">
        <f t="shared" si="10"/>
        <v>1</v>
      </c>
      <c r="K32" s="42">
        <f t="shared" si="3"/>
        <v>1</v>
      </c>
      <c r="L32" s="47">
        <f t="shared" si="4"/>
        <v>-8.9424790511285633E-4</v>
      </c>
      <c r="M32" s="9"/>
      <c r="N32" s="19" t="str">
        <f t="shared" si="5"/>
        <v>SK</v>
      </c>
      <c r="O32" s="20">
        <f t="shared" si="6"/>
        <v>-0.10268579268612921</v>
      </c>
      <c r="P32" s="20">
        <f t="shared" si="7"/>
        <v>-0.10188337133601078</v>
      </c>
      <c r="Q32" s="20">
        <f t="shared" si="11"/>
        <v>-0.12800537858764649</v>
      </c>
      <c r="R32" s="21">
        <f t="shared" si="12"/>
        <v>-5.9390313798991179E-2</v>
      </c>
      <c r="S32" s="22"/>
      <c r="U32" s="48" t="s">
        <v>37</v>
      </c>
      <c r="V32" s="24">
        <v>0.21633807549075468</v>
      </c>
      <c r="W32" s="24">
        <v>0.22412375904881343</v>
      </c>
      <c r="X32" s="24">
        <v>0.10123031672870586</v>
      </c>
      <c r="Y32" s="25">
        <v>9.6010023261789534E-2</v>
      </c>
    </row>
    <row r="33" spans="2:27" x14ac:dyDescent="0.25">
      <c r="B33" s="54" t="s">
        <v>38</v>
      </c>
      <c r="C33" s="56">
        <v>152974.63200000001</v>
      </c>
      <c r="D33" s="52">
        <v>134114.842</v>
      </c>
      <c r="E33" s="52"/>
      <c r="F33" s="52">
        <v>129199.99999999999</v>
      </c>
      <c r="G33" s="45">
        <f t="shared" si="0"/>
        <v>-0.12328704278236147</v>
      </c>
      <c r="H33" s="45"/>
      <c r="I33" s="45">
        <f t="shared" si="2"/>
        <v>-0.15541552013669835</v>
      </c>
      <c r="J33" s="46">
        <f>IF(H33&lt;0, 1,0)</f>
        <v>0</v>
      </c>
      <c r="K33" s="46">
        <f t="shared" si="3"/>
        <v>1</v>
      </c>
      <c r="L33" s="47"/>
      <c r="M33" s="9"/>
      <c r="N33" s="19"/>
      <c r="O33" s="20"/>
      <c r="P33" s="20"/>
      <c r="Q33" s="20"/>
      <c r="R33" s="32"/>
      <c r="S33" s="22"/>
    </row>
    <row r="34" spans="2:27" x14ac:dyDescent="0.25">
      <c r="B34" s="55" t="s">
        <v>47</v>
      </c>
      <c r="C34" s="56">
        <v>1193872.7310000001</v>
      </c>
      <c r="D34" s="52">
        <v>1120643.8409999998</v>
      </c>
      <c r="E34" s="52"/>
      <c r="F34" s="53">
        <v>1086000</v>
      </c>
      <c r="G34" s="45">
        <f t="shared" si="0"/>
        <v>-6.1337266610204777E-2</v>
      </c>
      <c r="H34" s="45"/>
      <c r="I34" s="45">
        <f t="shared" si="2"/>
        <v>-9.0355301866761661E-2</v>
      </c>
      <c r="J34" s="46">
        <f t="shared" si="10"/>
        <v>0</v>
      </c>
      <c r="K34" s="46">
        <f t="shared" si="3"/>
        <v>1</v>
      </c>
      <c r="L34" s="47"/>
      <c r="M34" s="9"/>
      <c r="N34" s="19"/>
      <c r="O34" s="20"/>
      <c r="P34" s="20"/>
      <c r="Q34" s="20"/>
      <c r="R34" s="21"/>
      <c r="S34" s="22"/>
      <c r="U34" s="19" t="s">
        <v>48</v>
      </c>
      <c r="V34" s="20">
        <v>-0.12862429101237127</v>
      </c>
      <c r="W34" s="20">
        <v>-7.8680227275542358E-2</v>
      </c>
      <c r="X34" s="20">
        <v>-0.174228634716598</v>
      </c>
      <c r="Y34" s="20">
        <v>-0.1240818138376536</v>
      </c>
    </row>
    <row r="35" spans="2:27" x14ac:dyDescent="0.25">
      <c r="B35" s="55" t="s">
        <v>48</v>
      </c>
      <c r="C35" s="56">
        <v>1040898.099</v>
      </c>
      <c r="D35" s="52">
        <v>986528.99899999995</v>
      </c>
      <c r="E35" s="52">
        <v>907013.31900000002</v>
      </c>
      <c r="F35" s="53">
        <v>959000</v>
      </c>
      <c r="G35" s="45">
        <f t="shared" si="0"/>
        <v>-5.2232874718700084E-2</v>
      </c>
      <c r="H35" s="45">
        <f t="shared" si="1"/>
        <v>-0.12862429101237127</v>
      </c>
      <c r="I35" s="45">
        <f t="shared" si="2"/>
        <v>-7.8680227275542358E-2</v>
      </c>
      <c r="J35" s="46">
        <f t="shared" si="10"/>
        <v>1</v>
      </c>
      <c r="K35" s="46">
        <f t="shared" si="3"/>
        <v>1</v>
      </c>
      <c r="L35" s="40">
        <f t="shared" si="4"/>
        <v>-5.7316336939038912E-2</v>
      </c>
      <c r="M35" s="9"/>
      <c r="N35" s="23" t="str">
        <f t="shared" si="5"/>
        <v>EU 27</v>
      </c>
      <c r="O35" s="24">
        <f t="shared" si="6"/>
        <v>-0.12862429101237127</v>
      </c>
      <c r="P35" s="24">
        <f t="shared" si="7"/>
        <v>-7.8680227275542358E-2</v>
      </c>
      <c r="Q35" s="24">
        <f t="shared" si="11"/>
        <v>-0.174228634716598</v>
      </c>
      <c r="R35" s="25">
        <f t="shared" si="12"/>
        <v>-0.1240818138376536</v>
      </c>
      <c r="S35" s="22"/>
    </row>
    <row r="36" spans="2:27" x14ac:dyDescent="0.25">
      <c r="B36" s="26"/>
      <c r="N36" s="6"/>
      <c r="Q36" s="4"/>
    </row>
    <row r="37" spans="2:27" x14ac:dyDescent="0.25">
      <c r="B37" s="26"/>
      <c r="N37" s="6"/>
      <c r="Q37" s="4"/>
    </row>
    <row r="38" spans="2:27" x14ac:dyDescent="0.25">
      <c r="C38" s="44" t="s">
        <v>58</v>
      </c>
      <c r="D38" s="44" t="s">
        <v>58</v>
      </c>
      <c r="E38" s="44" t="s">
        <v>58</v>
      </c>
      <c r="F38" s="44" t="s">
        <v>59</v>
      </c>
      <c r="M38" s="6"/>
      <c r="N38" s="6"/>
      <c r="Q38" s="4"/>
      <c r="R38" s="4"/>
      <c r="S38" s="4"/>
      <c r="T38" s="4"/>
    </row>
    <row r="39" spans="2:27" ht="90" x14ac:dyDescent="0.25">
      <c r="C39" s="7" t="s">
        <v>39</v>
      </c>
      <c r="D39" s="7" t="s">
        <v>49</v>
      </c>
      <c r="E39" s="8" t="s">
        <v>57</v>
      </c>
      <c r="F39" s="7" t="s">
        <v>6</v>
      </c>
      <c r="G39" s="7" t="s">
        <v>42</v>
      </c>
      <c r="H39" s="7" t="s">
        <v>53</v>
      </c>
      <c r="I39" s="7" t="s">
        <v>7</v>
      </c>
      <c r="J39" s="7" t="s">
        <v>43</v>
      </c>
      <c r="K39" s="7" t="s">
        <v>44</v>
      </c>
      <c r="L39" s="7"/>
      <c r="M39" s="6"/>
      <c r="N39" s="6"/>
      <c r="Q39" s="69" t="s">
        <v>40</v>
      </c>
      <c r="R39" s="69"/>
      <c r="S39" s="69"/>
      <c r="U39" s="29"/>
      <c r="V39" s="29"/>
      <c r="W39" s="69" t="s">
        <v>0</v>
      </c>
      <c r="X39" s="69"/>
      <c r="Y39" s="69"/>
      <c r="Z39" s="69"/>
    </row>
    <row r="40" spans="2:27" x14ac:dyDescent="0.25">
      <c r="B40" s="5"/>
      <c r="C40" s="5" t="s">
        <v>50</v>
      </c>
      <c r="D40" s="5" t="s">
        <v>41</v>
      </c>
      <c r="E40" s="5" t="s">
        <v>50</v>
      </c>
      <c r="F40" s="5" t="s">
        <v>50</v>
      </c>
      <c r="G40" s="5" t="s">
        <v>8</v>
      </c>
      <c r="H40" s="5"/>
      <c r="I40" s="5" t="s">
        <v>9</v>
      </c>
      <c r="J40" s="5"/>
      <c r="K40" s="5"/>
      <c r="L40" s="5"/>
      <c r="M40" s="6"/>
      <c r="N40" s="6"/>
      <c r="O40" s="27"/>
      <c r="Q40" s="1">
        <v>2005</v>
      </c>
      <c r="R40" s="1">
        <v>2019</v>
      </c>
      <c r="S40" s="1">
        <v>2020</v>
      </c>
      <c r="U40" s="28"/>
      <c r="V40" s="28"/>
      <c r="W40" s="43">
        <v>2005</v>
      </c>
      <c r="X40" s="43">
        <v>2019</v>
      </c>
      <c r="Y40" s="43">
        <v>2020</v>
      </c>
    </row>
    <row r="41" spans="2:27" x14ac:dyDescent="0.25">
      <c r="B41" s="43" t="s">
        <v>11</v>
      </c>
      <c r="C41" s="17">
        <v>32714.21</v>
      </c>
      <c r="D41" s="17">
        <v>32269.368999999999</v>
      </c>
      <c r="E41" s="17">
        <v>29725.66</v>
      </c>
      <c r="F41" s="16">
        <v>31527.658354829462</v>
      </c>
      <c r="G41" s="18">
        <f t="shared" ref="G41:G70" si="13">D41/$C41-1</f>
        <v>-1.3597791296198203E-2</v>
      </c>
      <c r="H41" s="18">
        <f t="shared" ref="H41:H70" si="14">E41/$C41-1</f>
        <v>-9.135326819752021E-2</v>
      </c>
      <c r="I41" s="18">
        <f t="shared" ref="I41:I70" si="15">F41/C41-1</f>
        <v>-3.6270221569481231E-2</v>
      </c>
      <c r="J41" s="33">
        <f>IF(H41&lt;0, 1,0)</f>
        <v>1</v>
      </c>
      <c r="K41" s="42">
        <f t="shared" ref="K41:K70" si="16">IF(E41&lt;F41, 1,0)</f>
        <v>1</v>
      </c>
      <c r="L41" s="47">
        <f t="shared" ref="L41:L70" si="17">(E41-F41)/E41</f>
        <v>-6.0620970394920155E-2</v>
      </c>
      <c r="M41" s="41"/>
      <c r="O41" s="27"/>
      <c r="P41" s="34" t="str">
        <f t="shared" ref="P41:P70" si="18">B41</f>
        <v>AT</v>
      </c>
      <c r="Q41" s="31">
        <f t="shared" ref="Q41:Q70" si="19">C41</f>
        <v>32714.21</v>
      </c>
      <c r="R41" s="31">
        <f t="shared" ref="R41:R70" si="20">D41</f>
        <v>32269.368999999999</v>
      </c>
      <c r="S41" s="31">
        <f t="shared" ref="S41:S70" si="21">E41</f>
        <v>29725.66</v>
      </c>
      <c r="T41" s="35">
        <f t="shared" ref="T41:T70" si="22">S41-R41</f>
        <v>-2543.7089999999989</v>
      </c>
      <c r="U41" s="40">
        <f t="shared" ref="U41:U70" si="23">T41/R41</f>
        <v>-7.882735482060399E-2</v>
      </c>
      <c r="V41" s="40"/>
      <c r="W41" s="31">
        <f t="shared" ref="W41:W70" si="24">C6</f>
        <v>27861.15</v>
      </c>
      <c r="X41" s="31">
        <f t="shared" ref="X41:X70" si="25">D6</f>
        <v>28335.421999999999</v>
      </c>
      <c r="Y41" s="31">
        <f t="shared" ref="Y41:Y70" si="26">E6</f>
        <v>26074.98</v>
      </c>
      <c r="Z41" s="35">
        <f>Y41-X41</f>
        <v>-2260.4419999999991</v>
      </c>
      <c r="AA41" s="22">
        <f>Z41/X41</f>
        <v>-7.9774425099439106E-2</v>
      </c>
    </row>
    <row r="42" spans="2:27" x14ac:dyDescent="0.25">
      <c r="B42" s="43" t="s">
        <v>13</v>
      </c>
      <c r="C42" s="17">
        <v>51609.957000000002</v>
      </c>
      <c r="D42" s="17">
        <v>48406.137999999999</v>
      </c>
      <c r="E42" s="17">
        <v>43882.684000000001</v>
      </c>
      <c r="F42" s="16">
        <v>43700</v>
      </c>
      <c r="G42" s="18">
        <f t="shared" si="13"/>
        <v>-6.2077536704787439E-2</v>
      </c>
      <c r="H42" s="18">
        <f t="shared" si="14"/>
        <v>-0.14972446111512938</v>
      </c>
      <c r="I42" s="18">
        <f t="shared" si="15"/>
        <v>-0.1532641656725271</v>
      </c>
      <c r="J42" s="33">
        <f t="shared" ref="J42:J67" si="27">IF(H42&lt;0, 1,0)</f>
        <v>1</v>
      </c>
      <c r="K42" s="42">
        <f t="shared" si="16"/>
        <v>0</v>
      </c>
      <c r="L42" s="47">
        <f t="shared" si="17"/>
        <v>4.1630088077566334E-3</v>
      </c>
      <c r="M42" s="41"/>
      <c r="O42" s="27"/>
      <c r="P42" s="34" t="str">
        <f t="shared" si="18"/>
        <v>BE</v>
      </c>
      <c r="Q42" s="31">
        <f t="shared" si="19"/>
        <v>51609.957000000002</v>
      </c>
      <c r="R42" s="31">
        <f t="shared" si="20"/>
        <v>48406.137999999999</v>
      </c>
      <c r="S42" s="31">
        <f t="shared" si="21"/>
        <v>43882.684000000001</v>
      </c>
      <c r="T42" s="35">
        <f t="shared" si="22"/>
        <v>-4523.4539999999979</v>
      </c>
      <c r="U42" s="40">
        <f t="shared" si="23"/>
        <v>-9.3447942490268443E-2</v>
      </c>
      <c r="V42" s="40"/>
      <c r="W42" s="31">
        <f t="shared" si="24"/>
        <v>36830.406000000003</v>
      </c>
      <c r="X42" s="31">
        <f t="shared" si="25"/>
        <v>35777.425999999999</v>
      </c>
      <c r="Y42" s="31">
        <f t="shared" si="26"/>
        <v>33293.821000000004</v>
      </c>
      <c r="Z42" s="35">
        <f t="shared" ref="Z42:Z68" si="28">Y42-X42</f>
        <v>-2483.6049999999959</v>
      </c>
      <c r="AA42" s="22">
        <f t="shared" ref="AA42:AA68" si="29">Z42/X42</f>
        <v>-6.9418213596472697E-2</v>
      </c>
    </row>
    <row r="43" spans="2:27" x14ac:dyDescent="0.25">
      <c r="B43" s="43" t="s">
        <v>15</v>
      </c>
      <c r="C43" s="17">
        <v>19215.363000000001</v>
      </c>
      <c r="D43" s="17">
        <v>18217.793000000001</v>
      </c>
      <c r="E43" s="17">
        <v>17191.524000000001</v>
      </c>
      <c r="F43" s="16">
        <v>16870</v>
      </c>
      <c r="G43" s="18">
        <f t="shared" si="13"/>
        <v>-5.191523053714886E-2</v>
      </c>
      <c r="H43" s="18">
        <f t="shared" si="14"/>
        <v>-0.10532400558865318</v>
      </c>
      <c r="I43" s="18">
        <f t="shared" si="15"/>
        <v>-0.12205665851849901</v>
      </c>
      <c r="J43" s="33">
        <f t="shared" si="27"/>
        <v>1</v>
      </c>
      <c r="K43" s="42">
        <f t="shared" si="16"/>
        <v>0</v>
      </c>
      <c r="L43" s="47">
        <f t="shared" si="17"/>
        <v>1.8702472218286244E-2</v>
      </c>
      <c r="M43" s="41"/>
      <c r="O43" s="27"/>
      <c r="P43" s="34" t="str">
        <f t="shared" si="18"/>
        <v>BG</v>
      </c>
      <c r="Q43" s="31">
        <f t="shared" si="19"/>
        <v>19215.363000000001</v>
      </c>
      <c r="R43" s="31">
        <f t="shared" si="20"/>
        <v>18217.793000000001</v>
      </c>
      <c r="S43" s="31">
        <f t="shared" si="21"/>
        <v>17191.524000000001</v>
      </c>
      <c r="T43" s="35">
        <f t="shared" si="22"/>
        <v>-1026.2690000000002</v>
      </c>
      <c r="U43" s="40">
        <f t="shared" si="23"/>
        <v>-5.6333333022282127E-2</v>
      </c>
      <c r="V43" s="40"/>
      <c r="W43" s="31">
        <f t="shared" si="24"/>
        <v>10137.732</v>
      </c>
      <c r="X43" s="31">
        <f t="shared" si="25"/>
        <v>9844.3850000000002</v>
      </c>
      <c r="Y43" s="31">
        <f t="shared" si="26"/>
        <v>9540.3809999999994</v>
      </c>
      <c r="Z43" s="35">
        <f t="shared" si="28"/>
        <v>-304.00400000000081</v>
      </c>
      <c r="AA43" s="22">
        <f t="shared" si="29"/>
        <v>-3.0880953965128428E-2</v>
      </c>
    </row>
    <row r="44" spans="2:27" x14ac:dyDescent="0.25">
      <c r="B44" s="43" t="s">
        <v>17</v>
      </c>
      <c r="C44" s="17">
        <v>2475.4899999999998</v>
      </c>
      <c r="D44" s="17">
        <v>2535.4430000000002</v>
      </c>
      <c r="E44" s="17">
        <v>2197.8420000000001</v>
      </c>
      <c r="F44" s="59">
        <v>2233</v>
      </c>
      <c r="G44" s="18">
        <f t="shared" si="13"/>
        <v>2.4218639542070708E-2</v>
      </c>
      <c r="H44" s="18">
        <f t="shared" si="14"/>
        <v>-0.11215880492346952</v>
      </c>
      <c r="I44" s="18">
        <f t="shared" si="15"/>
        <v>-9.7956364194563439E-2</v>
      </c>
      <c r="J44" s="33">
        <f t="shared" si="27"/>
        <v>1</v>
      </c>
      <c r="K44" s="42">
        <f t="shared" si="16"/>
        <v>1</v>
      </c>
      <c r="L44" s="47">
        <f t="shared" si="17"/>
        <v>-1.5996600301568492E-2</v>
      </c>
      <c r="M44" s="41"/>
      <c r="O44" s="27"/>
      <c r="P44" s="34" t="str">
        <f t="shared" si="18"/>
        <v>CY</v>
      </c>
      <c r="Q44" s="31">
        <f t="shared" si="19"/>
        <v>2475.4899999999998</v>
      </c>
      <c r="R44" s="31">
        <f t="shared" si="20"/>
        <v>2535.4430000000002</v>
      </c>
      <c r="S44" s="31">
        <f t="shared" si="21"/>
        <v>2197.8420000000001</v>
      </c>
      <c r="T44" s="35">
        <f t="shared" si="22"/>
        <v>-337.60100000000011</v>
      </c>
      <c r="U44" s="40">
        <f t="shared" si="23"/>
        <v>-0.1331526679952971</v>
      </c>
      <c r="V44" s="40"/>
      <c r="W44" s="31">
        <f t="shared" si="24"/>
        <v>1834</v>
      </c>
      <c r="X44" s="31">
        <f t="shared" si="25"/>
        <v>1886.7650000000001</v>
      </c>
      <c r="Y44" s="31">
        <f t="shared" si="26"/>
        <v>1572.5830000000001</v>
      </c>
      <c r="Z44" s="35">
        <f t="shared" si="28"/>
        <v>-314.18200000000002</v>
      </c>
      <c r="AA44" s="22">
        <f t="shared" si="29"/>
        <v>-0.16651888284974548</v>
      </c>
    </row>
    <row r="45" spans="2:27" x14ac:dyDescent="0.25">
      <c r="B45" s="43" t="s">
        <v>19</v>
      </c>
      <c r="C45" s="17">
        <v>42513.188000000002</v>
      </c>
      <c r="D45" s="17">
        <v>39750.091999999997</v>
      </c>
      <c r="E45" s="17">
        <v>37473.612000000001</v>
      </c>
      <c r="F45" s="59">
        <v>44305</v>
      </c>
      <c r="G45" s="18">
        <f t="shared" si="13"/>
        <v>-6.4993855553716728E-2</v>
      </c>
      <c r="H45" s="18">
        <f t="shared" si="14"/>
        <v>-0.11854147470662513</v>
      </c>
      <c r="I45" s="18">
        <f t="shared" si="15"/>
        <v>4.2147203827668678E-2</v>
      </c>
      <c r="J45" s="33">
        <f t="shared" si="27"/>
        <v>1</v>
      </c>
      <c r="K45" s="42">
        <f t="shared" si="16"/>
        <v>1</v>
      </c>
      <c r="L45" s="47">
        <f t="shared" si="17"/>
        <v>-0.18229862656420734</v>
      </c>
      <c r="M45" s="41"/>
      <c r="O45" s="27"/>
      <c r="P45" s="34" t="str">
        <f t="shared" si="18"/>
        <v>CZ</v>
      </c>
      <c r="Q45" s="31">
        <f t="shared" si="19"/>
        <v>42513.188000000002</v>
      </c>
      <c r="R45" s="31">
        <f t="shared" si="20"/>
        <v>39750.091999999997</v>
      </c>
      <c r="S45" s="31">
        <f t="shared" si="21"/>
        <v>37473.612000000001</v>
      </c>
      <c r="T45" s="35">
        <f t="shared" si="22"/>
        <v>-2276.4799999999959</v>
      </c>
      <c r="U45" s="40">
        <f t="shared" si="23"/>
        <v>-5.7269804557936524E-2</v>
      </c>
      <c r="V45" s="40"/>
      <c r="W45" s="31">
        <f t="shared" si="24"/>
        <v>26148.534</v>
      </c>
      <c r="X45" s="31">
        <f t="shared" si="25"/>
        <v>25264.675999999999</v>
      </c>
      <c r="Y45" s="31">
        <f t="shared" si="26"/>
        <v>24480.001</v>
      </c>
      <c r="Z45" s="35">
        <f t="shared" si="28"/>
        <v>-784.67499999999927</v>
      </c>
      <c r="AA45" s="22">
        <f t="shared" si="29"/>
        <v>-3.1058185745188233E-2</v>
      </c>
    </row>
    <row r="46" spans="2:27" x14ac:dyDescent="0.25">
      <c r="B46" s="43" t="s">
        <v>21</v>
      </c>
      <c r="C46" s="17">
        <v>321617.14399999997</v>
      </c>
      <c r="D46" s="17">
        <v>285239.53600000002</v>
      </c>
      <c r="E46" s="17">
        <v>262488.99599999998</v>
      </c>
      <c r="F46" s="16">
        <v>276600</v>
      </c>
      <c r="G46" s="18">
        <f t="shared" si="13"/>
        <v>-0.11310842310072855</v>
      </c>
      <c r="H46" s="18">
        <f t="shared" si="14"/>
        <v>-0.1838463810250115</v>
      </c>
      <c r="I46" s="18">
        <f t="shared" si="15"/>
        <v>-0.13997121994218065</v>
      </c>
      <c r="J46" s="33">
        <f t="shared" si="27"/>
        <v>1</v>
      </c>
      <c r="K46" s="42">
        <f t="shared" si="16"/>
        <v>1</v>
      </c>
      <c r="L46" s="47">
        <f t="shared" si="17"/>
        <v>-5.3758459268898329E-2</v>
      </c>
      <c r="M46" s="41"/>
      <c r="O46" s="27"/>
      <c r="P46" s="34" t="str">
        <f t="shared" si="18"/>
        <v>DE</v>
      </c>
      <c r="Q46" s="31">
        <f t="shared" si="19"/>
        <v>321617.14399999997</v>
      </c>
      <c r="R46" s="31">
        <f t="shared" si="20"/>
        <v>285239.53600000002</v>
      </c>
      <c r="S46" s="31">
        <f t="shared" si="21"/>
        <v>262488.99599999998</v>
      </c>
      <c r="T46" s="35">
        <f t="shared" si="22"/>
        <v>-22750.540000000037</v>
      </c>
      <c r="U46" s="40">
        <f t="shared" si="23"/>
        <v>-7.9759420166775327E-2</v>
      </c>
      <c r="V46" s="40"/>
      <c r="W46" s="31">
        <f t="shared" si="24"/>
        <v>219694.69099999999</v>
      </c>
      <c r="X46" s="31">
        <f t="shared" si="25"/>
        <v>214703.01</v>
      </c>
      <c r="Y46" s="31">
        <f t="shared" si="26"/>
        <v>201656.16899999999</v>
      </c>
      <c r="Z46" s="35">
        <f t="shared" si="28"/>
        <v>-13046.841000000015</v>
      </c>
      <c r="AA46" s="22">
        <f t="shared" si="29"/>
        <v>-6.076692171199656E-2</v>
      </c>
    </row>
    <row r="47" spans="2:27" x14ac:dyDescent="0.25">
      <c r="B47" s="43" t="s">
        <v>23</v>
      </c>
      <c r="C47" s="17">
        <v>19443.080999999998</v>
      </c>
      <c r="D47" s="17">
        <v>16788.008999999998</v>
      </c>
      <c r="E47" s="17">
        <v>15321.362999999999</v>
      </c>
      <c r="F47" s="59">
        <v>17520</v>
      </c>
      <c r="G47" s="18">
        <f t="shared" si="13"/>
        <v>-0.13655613531620836</v>
      </c>
      <c r="H47" s="18">
        <f t="shared" si="14"/>
        <v>-0.211988933235427</v>
      </c>
      <c r="I47" s="18">
        <f t="shared" si="15"/>
        <v>-9.8908244017498981E-2</v>
      </c>
      <c r="J47" s="33">
        <f t="shared" si="27"/>
        <v>1</v>
      </c>
      <c r="K47" s="42">
        <f t="shared" si="16"/>
        <v>1</v>
      </c>
      <c r="L47" s="47">
        <f t="shared" si="17"/>
        <v>-0.14350139736262371</v>
      </c>
      <c r="M47" s="41"/>
      <c r="O47" s="27"/>
      <c r="P47" s="34" t="str">
        <f t="shared" si="18"/>
        <v>DK</v>
      </c>
      <c r="Q47" s="31">
        <f t="shared" si="19"/>
        <v>19443.080999999998</v>
      </c>
      <c r="R47" s="31">
        <f t="shared" si="20"/>
        <v>16788.008999999998</v>
      </c>
      <c r="S47" s="31">
        <f t="shared" si="21"/>
        <v>15321.362999999999</v>
      </c>
      <c r="T47" s="35">
        <f t="shared" si="22"/>
        <v>-1466.6459999999988</v>
      </c>
      <c r="U47" s="40">
        <f t="shared" si="23"/>
        <v>-8.7362712278746035E-2</v>
      </c>
      <c r="V47" s="40"/>
      <c r="W47" s="31">
        <f t="shared" si="24"/>
        <v>15501.724</v>
      </c>
      <c r="X47" s="31">
        <f t="shared" si="25"/>
        <v>14317.168</v>
      </c>
      <c r="Y47" s="31">
        <f t="shared" si="26"/>
        <v>13149.578</v>
      </c>
      <c r="Z47" s="35">
        <f t="shared" si="28"/>
        <v>-1167.5900000000001</v>
      </c>
      <c r="AA47" s="22">
        <f t="shared" si="29"/>
        <v>-8.1551742635135677E-2</v>
      </c>
    </row>
    <row r="48" spans="2:27" x14ac:dyDescent="0.25">
      <c r="B48" s="43" t="s">
        <v>24</v>
      </c>
      <c r="C48" s="17">
        <v>5280.0379999999996</v>
      </c>
      <c r="D48" s="17">
        <v>4674.5190000000002</v>
      </c>
      <c r="E48" s="17">
        <v>4302.8500000000004</v>
      </c>
      <c r="F48" s="16">
        <v>6495</v>
      </c>
      <c r="G48" s="18">
        <f t="shared" si="13"/>
        <v>-0.11468080343361153</v>
      </c>
      <c r="H48" s="18">
        <f t="shared" si="14"/>
        <v>-0.18507215288980861</v>
      </c>
      <c r="I48" s="18">
        <f t="shared" si="15"/>
        <v>0.23010478333678663</v>
      </c>
      <c r="J48" s="33">
        <f t="shared" si="27"/>
        <v>1</v>
      </c>
      <c r="K48" s="42">
        <f t="shared" si="16"/>
        <v>1</v>
      </c>
      <c r="L48" s="47">
        <f t="shared" si="17"/>
        <v>-0.5094646571458451</v>
      </c>
      <c r="M48" s="41"/>
      <c r="O48" s="27"/>
      <c r="P48" s="34" t="str">
        <f t="shared" si="18"/>
        <v>EE</v>
      </c>
      <c r="Q48" s="31">
        <f t="shared" si="19"/>
        <v>5280.0379999999996</v>
      </c>
      <c r="R48" s="31">
        <f t="shared" si="20"/>
        <v>4674.5190000000002</v>
      </c>
      <c r="S48" s="31">
        <f t="shared" si="21"/>
        <v>4302.8500000000004</v>
      </c>
      <c r="T48" s="35">
        <f t="shared" si="22"/>
        <v>-371.66899999999987</v>
      </c>
      <c r="U48" s="40">
        <f t="shared" si="23"/>
        <v>-7.9509570931255144E-2</v>
      </c>
      <c r="V48" s="40"/>
      <c r="W48" s="31">
        <f t="shared" si="24"/>
        <v>2860.86</v>
      </c>
      <c r="X48" s="31">
        <f t="shared" si="25"/>
        <v>2891.77</v>
      </c>
      <c r="Y48" s="31">
        <f t="shared" si="26"/>
        <v>2750.819</v>
      </c>
      <c r="Z48" s="35">
        <f t="shared" si="28"/>
        <v>-140.95100000000002</v>
      </c>
      <c r="AA48" s="22">
        <f t="shared" si="29"/>
        <v>-4.8742119878136925E-2</v>
      </c>
    </row>
    <row r="49" spans="2:27" x14ac:dyDescent="0.25">
      <c r="B49" s="43" t="s">
        <v>16</v>
      </c>
      <c r="C49" s="17">
        <v>136034.99100000001</v>
      </c>
      <c r="D49" s="17">
        <v>120657.321</v>
      </c>
      <c r="E49" s="17">
        <v>105030.789</v>
      </c>
      <c r="F49" s="59">
        <v>123400</v>
      </c>
      <c r="G49" s="18">
        <f t="shared" si="13"/>
        <v>-0.11304201872590269</v>
      </c>
      <c r="H49" s="18">
        <f t="shared" si="14"/>
        <v>-0.22791343441923706</v>
      </c>
      <c r="I49" s="18">
        <f t="shared" si="15"/>
        <v>-9.2880448678090533E-2</v>
      </c>
      <c r="J49" s="33">
        <f t="shared" si="27"/>
        <v>1</v>
      </c>
      <c r="K49" s="42">
        <f t="shared" si="16"/>
        <v>1</v>
      </c>
      <c r="L49" s="47">
        <f t="shared" si="17"/>
        <v>-0.17489358287120926</v>
      </c>
      <c r="M49" s="41"/>
      <c r="O49" s="27"/>
      <c r="P49" s="34" t="str">
        <f t="shared" si="18"/>
        <v>ES</v>
      </c>
      <c r="Q49" s="31">
        <f t="shared" si="19"/>
        <v>136034.99100000001</v>
      </c>
      <c r="R49" s="31">
        <f t="shared" si="20"/>
        <v>120657.321</v>
      </c>
      <c r="S49" s="31">
        <f t="shared" si="21"/>
        <v>105030.789</v>
      </c>
      <c r="T49" s="35">
        <f t="shared" si="22"/>
        <v>-15626.531999999992</v>
      </c>
      <c r="U49" s="40">
        <f t="shared" si="23"/>
        <v>-0.12951167712400968</v>
      </c>
      <c r="V49" s="40"/>
      <c r="W49" s="31">
        <f t="shared" si="24"/>
        <v>98117.652000000002</v>
      </c>
      <c r="X49" s="31">
        <f t="shared" si="25"/>
        <v>86486.135999999999</v>
      </c>
      <c r="Y49" s="31">
        <f t="shared" si="26"/>
        <v>73757.692999999999</v>
      </c>
      <c r="Z49" s="35">
        <f t="shared" si="28"/>
        <v>-12728.442999999999</v>
      </c>
      <c r="AA49" s="22">
        <f t="shared" si="29"/>
        <v>-0.14717321860696839</v>
      </c>
    </row>
    <row r="50" spans="2:27" x14ac:dyDescent="0.25">
      <c r="B50" s="43" t="s">
        <v>27</v>
      </c>
      <c r="C50" s="17">
        <v>33560.19</v>
      </c>
      <c r="D50" s="17">
        <v>32037.84</v>
      </c>
      <c r="E50" s="17">
        <v>29855.278999999999</v>
      </c>
      <c r="F50" s="16">
        <v>35860</v>
      </c>
      <c r="G50" s="18">
        <f t="shared" si="13"/>
        <v>-4.5361781324837591E-2</v>
      </c>
      <c r="H50" s="18">
        <f t="shared" si="14"/>
        <v>-0.11039600788910919</v>
      </c>
      <c r="I50" s="18">
        <f t="shared" si="15"/>
        <v>6.8527919538000193E-2</v>
      </c>
      <c r="J50" s="33">
        <f t="shared" si="27"/>
        <v>1</v>
      </c>
      <c r="K50" s="42">
        <f t="shared" si="16"/>
        <v>1</v>
      </c>
      <c r="L50" s="47">
        <f t="shared" si="17"/>
        <v>-0.2011276129759163</v>
      </c>
      <c r="M50" s="41"/>
      <c r="O50" s="27"/>
      <c r="P50" s="34" t="str">
        <f t="shared" si="18"/>
        <v>FI</v>
      </c>
      <c r="Q50" s="31">
        <f t="shared" si="19"/>
        <v>33560.19</v>
      </c>
      <c r="R50" s="31">
        <f t="shared" si="20"/>
        <v>32037.84</v>
      </c>
      <c r="S50" s="31">
        <f t="shared" si="21"/>
        <v>29855.278999999999</v>
      </c>
      <c r="T50" s="35">
        <f t="shared" si="22"/>
        <v>-2182.5610000000015</v>
      </c>
      <c r="U50" s="40">
        <f t="shared" si="23"/>
        <v>-6.8124474059424775E-2</v>
      </c>
      <c r="V50" s="40"/>
      <c r="W50" s="31">
        <f t="shared" si="24"/>
        <v>25218.55</v>
      </c>
      <c r="X50" s="31">
        <f t="shared" si="25"/>
        <v>25373.322</v>
      </c>
      <c r="Y50" s="31">
        <f t="shared" si="26"/>
        <v>23328.498</v>
      </c>
      <c r="Z50" s="35">
        <f t="shared" si="28"/>
        <v>-2044.8240000000005</v>
      </c>
      <c r="AA50" s="22">
        <f t="shared" si="29"/>
        <v>-8.0589526274880391E-2</v>
      </c>
    </row>
    <row r="51" spans="2:27" x14ac:dyDescent="0.25">
      <c r="B51" s="43" t="s">
        <v>18</v>
      </c>
      <c r="C51" s="17">
        <v>260984.01500000001</v>
      </c>
      <c r="D51" s="17">
        <v>235233.264</v>
      </c>
      <c r="E51" s="17">
        <v>208402.31700000001</v>
      </c>
      <c r="F51" s="59">
        <v>226400</v>
      </c>
      <c r="G51" s="18">
        <f t="shared" si="13"/>
        <v>-9.8667924163861165E-2</v>
      </c>
      <c r="H51" s="18">
        <f t="shared" si="14"/>
        <v>-0.20147478381003525</v>
      </c>
      <c r="I51" s="18">
        <f t="shared" si="15"/>
        <v>-0.132513920440683</v>
      </c>
      <c r="J51" s="33">
        <f t="shared" si="27"/>
        <v>1</v>
      </c>
      <c r="K51" s="42">
        <f t="shared" si="16"/>
        <v>1</v>
      </c>
      <c r="L51" s="47">
        <f t="shared" si="17"/>
        <v>-8.6360282645034078E-2</v>
      </c>
      <c r="M51" s="41"/>
      <c r="O51" s="27"/>
      <c r="P51" s="34" t="str">
        <f t="shared" si="18"/>
        <v>FR</v>
      </c>
      <c r="Q51" s="31">
        <f t="shared" si="19"/>
        <v>260984.01500000001</v>
      </c>
      <c r="R51" s="31">
        <f t="shared" si="20"/>
        <v>235233.264</v>
      </c>
      <c r="S51" s="31">
        <f t="shared" si="21"/>
        <v>208402.31700000001</v>
      </c>
      <c r="T51" s="35">
        <f t="shared" si="22"/>
        <v>-26830.946999999986</v>
      </c>
      <c r="U51" s="40">
        <f t="shared" si="23"/>
        <v>-0.11406102412454723</v>
      </c>
      <c r="V51" s="40"/>
      <c r="W51" s="31">
        <f t="shared" si="24"/>
        <v>160128.62599999999</v>
      </c>
      <c r="X51" s="31">
        <f t="shared" si="25"/>
        <v>145532.533</v>
      </c>
      <c r="Y51" s="31">
        <f t="shared" si="26"/>
        <v>130238.564</v>
      </c>
      <c r="Z51" s="35">
        <f t="shared" si="28"/>
        <v>-15293.968999999997</v>
      </c>
      <c r="AA51" s="22">
        <f t="shared" si="29"/>
        <v>-0.10508969152622388</v>
      </c>
    </row>
    <row r="52" spans="2:27" x14ac:dyDescent="0.25">
      <c r="B52" s="43" t="s">
        <v>12</v>
      </c>
      <c r="C52" s="17">
        <v>30291.437999999998</v>
      </c>
      <c r="D52" s="17">
        <v>22286.289000000001</v>
      </c>
      <c r="E52" s="17">
        <v>19678.436000000002</v>
      </c>
      <c r="F52" s="16">
        <v>24700</v>
      </c>
      <c r="G52" s="18">
        <f t="shared" si="13"/>
        <v>-0.26427101281886978</v>
      </c>
      <c r="H52" s="18">
        <f t="shared" si="14"/>
        <v>-0.35036309600092264</v>
      </c>
      <c r="I52" s="18">
        <f t="shared" si="15"/>
        <v>-0.18458806742684186</v>
      </c>
      <c r="J52" s="33">
        <f t="shared" si="27"/>
        <v>1</v>
      </c>
      <c r="K52" s="42">
        <f t="shared" si="16"/>
        <v>1</v>
      </c>
      <c r="L52" s="47">
        <f t="shared" si="17"/>
        <v>-0.25518105199010727</v>
      </c>
      <c r="M52" s="41"/>
      <c r="O52" s="27"/>
      <c r="P52" s="34" t="str">
        <f t="shared" si="18"/>
        <v>EL</v>
      </c>
      <c r="Q52" s="31">
        <f t="shared" si="19"/>
        <v>30291.437999999998</v>
      </c>
      <c r="R52" s="31">
        <f t="shared" si="20"/>
        <v>22286.289000000001</v>
      </c>
      <c r="S52" s="31">
        <f t="shared" si="21"/>
        <v>19678.436000000002</v>
      </c>
      <c r="T52" s="35">
        <f t="shared" si="22"/>
        <v>-2607.8529999999992</v>
      </c>
      <c r="U52" s="40">
        <f t="shared" si="23"/>
        <v>-0.11701602720847779</v>
      </c>
      <c r="V52" s="40"/>
      <c r="W52" s="31">
        <f t="shared" si="24"/>
        <v>21022.402999999998</v>
      </c>
      <c r="X52" s="31">
        <f t="shared" si="25"/>
        <v>16188.841</v>
      </c>
      <c r="Y52" s="31">
        <f t="shared" si="26"/>
        <v>14328.672</v>
      </c>
      <c r="Z52" s="35">
        <f t="shared" si="28"/>
        <v>-1860.1689999999999</v>
      </c>
      <c r="AA52" s="22">
        <f t="shared" si="29"/>
        <v>-0.11490439618253091</v>
      </c>
    </row>
    <row r="53" spans="2:27" x14ac:dyDescent="0.25">
      <c r="B53" s="43" t="s">
        <v>26</v>
      </c>
      <c r="C53" s="17">
        <v>9137.33</v>
      </c>
      <c r="D53" s="17">
        <v>8208.8340000000007</v>
      </c>
      <c r="E53" s="17">
        <v>7759.9210000000003</v>
      </c>
      <c r="F53" s="59">
        <v>10710</v>
      </c>
      <c r="G53" s="18">
        <f t="shared" si="13"/>
        <v>-0.10161567985396158</v>
      </c>
      <c r="H53" s="18">
        <f t="shared" si="14"/>
        <v>-0.1507452395831167</v>
      </c>
      <c r="I53" s="18">
        <f t="shared" si="15"/>
        <v>0.17211483004334971</v>
      </c>
      <c r="J53" s="33">
        <f t="shared" si="27"/>
        <v>1</v>
      </c>
      <c r="K53" s="42">
        <f t="shared" si="16"/>
        <v>1</v>
      </c>
      <c r="L53" s="47">
        <f t="shared" si="17"/>
        <v>-0.38016868986166219</v>
      </c>
      <c r="M53" s="41"/>
      <c r="O53" s="27"/>
      <c r="P53" s="34" t="str">
        <f t="shared" si="18"/>
        <v>HR</v>
      </c>
      <c r="Q53" s="31">
        <f t="shared" si="19"/>
        <v>9137.33</v>
      </c>
      <c r="R53" s="31">
        <f t="shared" si="20"/>
        <v>8208.8340000000007</v>
      </c>
      <c r="S53" s="31">
        <f t="shared" si="21"/>
        <v>7759.9210000000003</v>
      </c>
      <c r="T53" s="35">
        <f t="shared" si="22"/>
        <v>-448.91300000000047</v>
      </c>
      <c r="U53" s="40">
        <f t="shared" si="23"/>
        <v>-5.4686573026083901E-2</v>
      </c>
      <c r="V53" s="40"/>
      <c r="W53" s="31">
        <f t="shared" si="24"/>
        <v>7239.4480000000003</v>
      </c>
      <c r="X53" s="31">
        <f t="shared" si="25"/>
        <v>6911.5159999999996</v>
      </c>
      <c r="Y53" s="31">
        <f t="shared" si="26"/>
        <v>6471.3329999999996</v>
      </c>
      <c r="Z53" s="35">
        <f t="shared" si="28"/>
        <v>-440.18299999999999</v>
      </c>
      <c r="AA53" s="22">
        <f t="shared" si="29"/>
        <v>-6.368834276011226E-2</v>
      </c>
    </row>
    <row r="54" spans="2:27" x14ac:dyDescent="0.25">
      <c r="B54" s="43" t="s">
        <v>30</v>
      </c>
      <c r="C54" s="17">
        <v>26340.712</v>
      </c>
      <c r="D54" s="17">
        <v>24571.24</v>
      </c>
      <c r="E54" s="17">
        <v>23887.05</v>
      </c>
      <c r="F54" s="59">
        <v>26600</v>
      </c>
      <c r="G54" s="18">
        <f t="shared" si="13"/>
        <v>-6.7176316266621683E-2</v>
      </c>
      <c r="H54" s="18">
        <f t="shared" si="14"/>
        <v>-9.3150936846354004E-2</v>
      </c>
      <c r="I54" s="18">
        <f t="shared" si="15"/>
        <v>9.8436215391595194E-3</v>
      </c>
      <c r="J54" s="33">
        <f t="shared" si="27"/>
        <v>1</v>
      </c>
      <c r="K54" s="42">
        <f t="shared" si="16"/>
        <v>1</v>
      </c>
      <c r="L54" s="47">
        <f t="shared" si="17"/>
        <v>-0.11357409140098927</v>
      </c>
      <c r="M54" s="41"/>
      <c r="O54" s="27"/>
      <c r="P54" s="34" t="str">
        <f t="shared" si="18"/>
        <v>HU</v>
      </c>
      <c r="Q54" s="31">
        <f t="shared" si="19"/>
        <v>26340.712</v>
      </c>
      <c r="R54" s="31">
        <f t="shared" si="20"/>
        <v>24571.24</v>
      </c>
      <c r="S54" s="31">
        <f t="shared" si="21"/>
        <v>23887.05</v>
      </c>
      <c r="T54" s="35">
        <f t="shared" si="22"/>
        <v>-684.19000000000233</v>
      </c>
      <c r="U54" s="40">
        <f t="shared" si="23"/>
        <v>-2.7845155555845057E-2</v>
      </c>
      <c r="V54" s="40"/>
      <c r="W54" s="31">
        <f t="shared" si="24"/>
        <v>18741.555</v>
      </c>
      <c r="X54" s="31">
        <f t="shared" si="25"/>
        <v>18603.202000000001</v>
      </c>
      <c r="Y54" s="31">
        <f t="shared" si="26"/>
        <v>18008.684000000001</v>
      </c>
      <c r="Z54" s="35">
        <f t="shared" si="28"/>
        <v>-594.51800000000003</v>
      </c>
      <c r="AA54" s="22">
        <f t="shared" si="29"/>
        <v>-3.1957831775411567E-2</v>
      </c>
    </row>
    <row r="55" spans="2:27" x14ac:dyDescent="0.25">
      <c r="B55" s="43" t="s">
        <v>31</v>
      </c>
      <c r="C55" s="17">
        <v>14946.57</v>
      </c>
      <c r="D55" s="17">
        <v>14685.084000000001</v>
      </c>
      <c r="E55" s="17">
        <v>13429.237999999999</v>
      </c>
      <c r="F55" s="16">
        <v>13900</v>
      </c>
      <c r="G55" s="18">
        <f t="shared" si="13"/>
        <v>-1.7494716179029646E-2</v>
      </c>
      <c r="H55" s="18">
        <f t="shared" si="14"/>
        <v>-0.10151707047168679</v>
      </c>
      <c r="I55" s="18">
        <f t="shared" si="15"/>
        <v>-7.0020747234984304E-2</v>
      </c>
      <c r="J55" s="33">
        <f t="shared" si="27"/>
        <v>1</v>
      </c>
      <c r="K55" s="42">
        <f t="shared" si="16"/>
        <v>1</v>
      </c>
      <c r="L55" s="47">
        <f t="shared" si="17"/>
        <v>-3.5055004610090361E-2</v>
      </c>
      <c r="M55" s="41"/>
      <c r="O55" s="27"/>
      <c r="P55" s="34" t="str">
        <f t="shared" si="18"/>
        <v>IE</v>
      </c>
      <c r="Q55" s="31">
        <f t="shared" si="19"/>
        <v>14946.57</v>
      </c>
      <c r="R55" s="31">
        <f t="shared" si="20"/>
        <v>14685.084000000001</v>
      </c>
      <c r="S55" s="31">
        <f t="shared" si="21"/>
        <v>13429.237999999999</v>
      </c>
      <c r="T55" s="35">
        <f t="shared" si="22"/>
        <v>-1255.8460000000014</v>
      </c>
      <c r="U55" s="40">
        <f t="shared" si="23"/>
        <v>-8.5518475754037315E-2</v>
      </c>
      <c r="V55" s="40"/>
      <c r="W55" s="31">
        <f t="shared" si="24"/>
        <v>12612.204</v>
      </c>
      <c r="X55" s="31">
        <f t="shared" si="25"/>
        <v>12375.401</v>
      </c>
      <c r="Y55" s="31">
        <f t="shared" si="26"/>
        <v>11179.142</v>
      </c>
      <c r="Z55" s="35">
        <f t="shared" si="28"/>
        <v>-1196.259</v>
      </c>
      <c r="AA55" s="22">
        <f t="shared" si="29"/>
        <v>-9.6664261626754566E-2</v>
      </c>
    </row>
    <row r="56" spans="2:27" x14ac:dyDescent="0.25">
      <c r="B56" s="43" t="s">
        <v>14</v>
      </c>
      <c r="C56" s="17">
        <v>180834.427</v>
      </c>
      <c r="D56" s="17">
        <v>145894.117</v>
      </c>
      <c r="E56" s="17">
        <v>132316.302</v>
      </c>
      <c r="F56" s="16">
        <v>158000</v>
      </c>
      <c r="G56" s="18">
        <f t="shared" si="13"/>
        <v>-0.19321713558447584</v>
      </c>
      <c r="H56" s="18">
        <f t="shared" si="14"/>
        <v>-0.26830137272478538</v>
      </c>
      <c r="I56" s="18">
        <f t="shared" si="15"/>
        <v>-0.12627256534509324</v>
      </c>
      <c r="J56" s="33">
        <f t="shared" si="27"/>
        <v>1</v>
      </c>
      <c r="K56" s="42">
        <f t="shared" si="16"/>
        <v>1</v>
      </c>
      <c r="L56" s="47">
        <f t="shared" si="17"/>
        <v>-0.1941083419940198</v>
      </c>
      <c r="M56" s="41"/>
      <c r="O56" s="27"/>
      <c r="P56" s="34" t="str">
        <f t="shared" si="18"/>
        <v>IT</v>
      </c>
      <c r="Q56" s="31">
        <f t="shared" si="19"/>
        <v>180834.427</v>
      </c>
      <c r="R56" s="31">
        <f t="shared" si="20"/>
        <v>145894.117</v>
      </c>
      <c r="S56" s="31">
        <f t="shared" si="21"/>
        <v>132316.302</v>
      </c>
      <c r="T56" s="35">
        <f t="shared" si="22"/>
        <v>-13577.815000000002</v>
      </c>
      <c r="U56" s="40">
        <f t="shared" si="23"/>
        <v>-9.3066226926751289E-2</v>
      </c>
      <c r="V56" s="40"/>
      <c r="W56" s="31">
        <f t="shared" si="24"/>
        <v>137215.73000000001</v>
      </c>
      <c r="X56" s="31">
        <f t="shared" si="25"/>
        <v>115355.54300000001</v>
      </c>
      <c r="Y56" s="31">
        <f t="shared" si="26"/>
        <v>102738.061</v>
      </c>
      <c r="Z56" s="35">
        <f t="shared" si="28"/>
        <v>-12617.482000000004</v>
      </c>
      <c r="AA56" s="22">
        <f t="shared" si="29"/>
        <v>-0.10937906989003557</v>
      </c>
    </row>
    <row r="57" spans="2:27" x14ac:dyDescent="0.25">
      <c r="B57" s="43" t="s">
        <v>32</v>
      </c>
      <c r="C57" s="17">
        <v>8047.9949999999999</v>
      </c>
      <c r="D57" s="17">
        <v>6277.9629999999997</v>
      </c>
      <c r="E57" s="17">
        <v>6226.5389999999998</v>
      </c>
      <c r="F57" s="16">
        <v>6490</v>
      </c>
      <c r="G57" s="18">
        <f t="shared" si="13"/>
        <v>-0.21993453027741694</v>
      </c>
      <c r="H57" s="18">
        <f t="shared" si="14"/>
        <v>-0.2263241962749728</v>
      </c>
      <c r="I57" s="18">
        <f t="shared" si="15"/>
        <v>-0.19358796818337987</v>
      </c>
      <c r="J57" s="33">
        <f t="shared" si="27"/>
        <v>1</v>
      </c>
      <c r="K57" s="42">
        <f t="shared" si="16"/>
        <v>1</v>
      </c>
      <c r="L57" s="47">
        <f t="shared" si="17"/>
        <v>-4.2312591312766247E-2</v>
      </c>
      <c r="M57" s="41"/>
      <c r="O57" s="27"/>
      <c r="P57" s="34" t="str">
        <f t="shared" si="18"/>
        <v>LT</v>
      </c>
      <c r="Q57" s="31">
        <f t="shared" si="19"/>
        <v>8047.9949999999999</v>
      </c>
      <c r="R57" s="31">
        <f t="shared" si="20"/>
        <v>6277.9629999999997</v>
      </c>
      <c r="S57" s="31">
        <f t="shared" si="21"/>
        <v>6226.5389999999998</v>
      </c>
      <c r="T57" s="35">
        <f t="shared" si="22"/>
        <v>-51.423999999999978</v>
      </c>
      <c r="U57" s="40">
        <f t="shared" si="23"/>
        <v>-8.1911919519117877E-3</v>
      </c>
      <c r="V57" s="40"/>
      <c r="W57" s="31">
        <f t="shared" si="24"/>
        <v>4668.8410000000003</v>
      </c>
      <c r="X57" s="31">
        <f t="shared" si="25"/>
        <v>5557.6450000000004</v>
      </c>
      <c r="Y57" s="31">
        <f t="shared" si="26"/>
        <v>5308.2359999999999</v>
      </c>
      <c r="Z57" s="35">
        <f t="shared" si="28"/>
        <v>-249.40900000000056</v>
      </c>
      <c r="AA57" s="22">
        <f t="shared" si="29"/>
        <v>-4.4876741857387534E-2</v>
      </c>
    </row>
    <row r="58" spans="2:27" x14ac:dyDescent="0.25">
      <c r="B58" s="43" t="s">
        <v>33</v>
      </c>
      <c r="C58" s="17">
        <v>4773.7709999999997</v>
      </c>
      <c r="D58" s="17">
        <v>4503.6750000000002</v>
      </c>
      <c r="E58" s="17">
        <v>3933.9470000000001</v>
      </c>
      <c r="F58" s="16">
        <v>4480</v>
      </c>
      <c r="G58" s="18">
        <f t="shared" si="13"/>
        <v>-5.6579169800981099E-2</v>
      </c>
      <c r="H58" s="18">
        <f t="shared" si="14"/>
        <v>-0.17592465160142778</v>
      </c>
      <c r="I58" s="18">
        <f t="shared" si="15"/>
        <v>-6.1538561443353679E-2</v>
      </c>
      <c r="J58" s="33">
        <f t="shared" si="27"/>
        <v>1</v>
      </c>
      <c r="K58" s="42">
        <f t="shared" si="16"/>
        <v>1</v>
      </c>
      <c r="L58" s="47">
        <f t="shared" si="17"/>
        <v>-0.13880537790671807</v>
      </c>
      <c r="M58" s="41"/>
      <c r="O58" s="27"/>
      <c r="P58" s="34" t="str">
        <f t="shared" si="18"/>
        <v>LU</v>
      </c>
      <c r="Q58" s="31">
        <f t="shared" si="19"/>
        <v>4773.7709999999997</v>
      </c>
      <c r="R58" s="31">
        <f t="shared" si="20"/>
        <v>4503.6750000000002</v>
      </c>
      <c r="S58" s="31">
        <f t="shared" si="21"/>
        <v>3933.9470000000001</v>
      </c>
      <c r="T58" s="35">
        <f t="shared" si="22"/>
        <v>-569.72800000000007</v>
      </c>
      <c r="U58" s="40">
        <f t="shared" si="23"/>
        <v>-0.12650291151115478</v>
      </c>
      <c r="V58" s="40"/>
      <c r="W58" s="31">
        <f t="shared" si="24"/>
        <v>4478.3829999999998</v>
      </c>
      <c r="X58" s="31">
        <f t="shared" si="25"/>
        <v>4388.9369999999999</v>
      </c>
      <c r="Y58" s="31">
        <f t="shared" si="26"/>
        <v>3809.7750000000001</v>
      </c>
      <c r="Z58" s="35">
        <f t="shared" si="28"/>
        <v>-579.16199999999981</v>
      </c>
      <c r="AA58" s="22">
        <f t="shared" si="29"/>
        <v>-0.13195951548176696</v>
      </c>
    </row>
    <row r="59" spans="2:27" x14ac:dyDescent="0.25">
      <c r="B59" s="43" t="s">
        <v>34</v>
      </c>
      <c r="C59" s="17">
        <v>4492.0640000000003</v>
      </c>
      <c r="D59" s="17">
        <v>4557.3710000000001</v>
      </c>
      <c r="E59" s="17">
        <v>4263.6279999999997</v>
      </c>
      <c r="F59" s="16">
        <v>5372.9999999999991</v>
      </c>
      <c r="G59" s="18">
        <f t="shared" si="13"/>
        <v>1.4538305776587324E-2</v>
      </c>
      <c r="H59" s="18">
        <f t="shared" si="14"/>
        <v>-5.0853238066065121E-2</v>
      </c>
      <c r="I59" s="18">
        <f t="shared" si="15"/>
        <v>0.19610940538692212</v>
      </c>
      <c r="J59" s="33">
        <f t="shared" si="27"/>
        <v>1</v>
      </c>
      <c r="K59" s="42">
        <f t="shared" si="16"/>
        <v>1</v>
      </c>
      <c r="L59" s="47">
        <f t="shared" si="17"/>
        <v>-0.26019436967765469</v>
      </c>
      <c r="M59" s="41"/>
      <c r="O59" s="27"/>
      <c r="P59" s="34" t="str">
        <f t="shared" si="18"/>
        <v>LV</v>
      </c>
      <c r="Q59" s="31">
        <f t="shared" si="19"/>
        <v>4492.0640000000003</v>
      </c>
      <c r="R59" s="31">
        <f t="shared" si="20"/>
        <v>4557.3710000000001</v>
      </c>
      <c r="S59" s="31">
        <f t="shared" si="21"/>
        <v>4263.6279999999997</v>
      </c>
      <c r="T59" s="35">
        <f t="shared" si="22"/>
        <v>-293.74300000000039</v>
      </c>
      <c r="U59" s="40">
        <f t="shared" si="23"/>
        <v>-6.4454484833470965E-2</v>
      </c>
      <c r="V59" s="40"/>
      <c r="W59" s="31">
        <f t="shared" si="24"/>
        <v>4018.27</v>
      </c>
      <c r="X59" s="31">
        <f t="shared" si="25"/>
        <v>4080.5540000000001</v>
      </c>
      <c r="Y59" s="31">
        <f t="shared" si="26"/>
        <v>3855.2950000000001</v>
      </c>
      <c r="Z59" s="35">
        <f t="shared" si="28"/>
        <v>-225.25900000000001</v>
      </c>
      <c r="AA59" s="22">
        <f t="shared" si="29"/>
        <v>-5.5203043508307945E-2</v>
      </c>
    </row>
    <row r="60" spans="2:27" x14ac:dyDescent="0.25">
      <c r="B60" s="43" t="s">
        <v>36</v>
      </c>
      <c r="C60" s="17">
        <v>915.721</v>
      </c>
      <c r="D60" s="17">
        <v>873.05799999999999</v>
      </c>
      <c r="E60" s="17">
        <v>740.98699999999997</v>
      </c>
      <c r="F60" s="59">
        <v>822.90300000000002</v>
      </c>
      <c r="G60" s="18">
        <f t="shared" si="13"/>
        <v>-4.6589517986373563E-2</v>
      </c>
      <c r="H60" s="18">
        <f t="shared" si="14"/>
        <v>-0.19081576156929902</v>
      </c>
      <c r="I60" s="18">
        <f t="shared" si="15"/>
        <v>-0.10136056724701081</v>
      </c>
      <c r="J60" s="33">
        <f t="shared" si="27"/>
        <v>1</v>
      </c>
      <c r="K60" s="42">
        <f t="shared" si="16"/>
        <v>1</v>
      </c>
      <c r="L60" s="47">
        <f t="shared" si="17"/>
        <v>-0.11054984770313117</v>
      </c>
      <c r="M60" s="41"/>
      <c r="O60" s="27"/>
      <c r="P60" s="34" t="str">
        <f t="shared" si="18"/>
        <v>MT</v>
      </c>
      <c r="Q60" s="31">
        <f t="shared" si="19"/>
        <v>915.721</v>
      </c>
      <c r="R60" s="31">
        <f t="shared" si="20"/>
        <v>873.05799999999999</v>
      </c>
      <c r="S60" s="31">
        <f t="shared" si="21"/>
        <v>740.98699999999997</v>
      </c>
      <c r="T60" s="35">
        <f t="shared" si="22"/>
        <v>-132.07100000000003</v>
      </c>
      <c r="U60" s="40">
        <f t="shared" si="23"/>
        <v>-0.15127402761328573</v>
      </c>
      <c r="V60" s="40"/>
      <c r="W60" s="31">
        <f t="shared" si="24"/>
        <v>464.34500000000003</v>
      </c>
      <c r="X60" s="31">
        <f t="shared" si="25"/>
        <v>696.72299999999996</v>
      </c>
      <c r="Y60" s="31">
        <f t="shared" si="26"/>
        <v>544.62900000000002</v>
      </c>
      <c r="Z60" s="35">
        <f t="shared" si="28"/>
        <v>-152.09399999999994</v>
      </c>
      <c r="AA60" s="22">
        <f t="shared" si="29"/>
        <v>-0.21829909447513568</v>
      </c>
    </row>
    <row r="61" spans="2:27" x14ac:dyDescent="0.25">
      <c r="B61" s="43" t="s">
        <v>22</v>
      </c>
      <c r="C61" s="17">
        <v>70105.547999999995</v>
      </c>
      <c r="D61" s="17">
        <v>63517.370999999999</v>
      </c>
      <c r="E61" s="17">
        <v>58420.597000000002</v>
      </c>
      <c r="F61" s="16">
        <v>60700</v>
      </c>
      <c r="G61" s="18">
        <f t="shared" si="13"/>
        <v>-9.3975115920925334E-2</v>
      </c>
      <c r="H61" s="18">
        <f t="shared" si="14"/>
        <v>-0.16667655176163798</v>
      </c>
      <c r="I61" s="18">
        <f t="shared" si="15"/>
        <v>-0.13416267711080432</v>
      </c>
      <c r="J61" s="33">
        <f t="shared" si="27"/>
        <v>1</v>
      </c>
      <c r="K61" s="42">
        <f t="shared" si="16"/>
        <v>1</v>
      </c>
      <c r="L61" s="47">
        <f t="shared" si="17"/>
        <v>-3.9017112406434296E-2</v>
      </c>
      <c r="M61" s="41"/>
      <c r="O61" s="27"/>
      <c r="P61" s="34" t="str">
        <f t="shared" si="18"/>
        <v>NL</v>
      </c>
      <c r="Q61" s="31">
        <f t="shared" si="19"/>
        <v>70105.547999999995</v>
      </c>
      <c r="R61" s="31">
        <f t="shared" si="20"/>
        <v>63517.370999999999</v>
      </c>
      <c r="S61" s="31">
        <f t="shared" si="21"/>
        <v>58420.597000000002</v>
      </c>
      <c r="T61" s="35">
        <f t="shared" si="22"/>
        <v>-5096.7739999999976</v>
      </c>
      <c r="U61" s="40">
        <f t="shared" si="23"/>
        <v>-8.0242206498124705E-2</v>
      </c>
      <c r="V61" s="40"/>
      <c r="W61" s="31">
        <f t="shared" si="24"/>
        <v>54067.783000000003</v>
      </c>
      <c r="X61" s="31">
        <f t="shared" si="25"/>
        <v>49663.747000000003</v>
      </c>
      <c r="Y61" s="31">
        <f t="shared" si="26"/>
        <v>45536.762000000002</v>
      </c>
      <c r="Z61" s="35">
        <f t="shared" si="28"/>
        <v>-4126.9850000000006</v>
      </c>
      <c r="AA61" s="22">
        <f t="shared" si="29"/>
        <v>-8.3098542685472371E-2</v>
      </c>
    </row>
    <row r="62" spans="2:27" x14ac:dyDescent="0.25">
      <c r="B62" s="43" t="s">
        <v>37</v>
      </c>
      <c r="C62" s="17">
        <v>87955.4</v>
      </c>
      <c r="D62" s="17">
        <v>100194.80899999999</v>
      </c>
      <c r="E62" s="17">
        <v>96859.153000000006</v>
      </c>
      <c r="F62" s="16">
        <v>96400</v>
      </c>
      <c r="G62" s="18">
        <f t="shared" si="13"/>
        <v>0.13915471932365731</v>
      </c>
      <c r="H62" s="18">
        <f t="shared" si="14"/>
        <v>0.10123031672870586</v>
      </c>
      <c r="I62" s="18">
        <f t="shared" si="15"/>
        <v>9.6010023261789534E-2</v>
      </c>
      <c r="J62" s="33">
        <f t="shared" si="27"/>
        <v>0</v>
      </c>
      <c r="K62" s="42">
        <f t="shared" si="16"/>
        <v>0</v>
      </c>
      <c r="L62" s="47">
        <f t="shared" si="17"/>
        <v>4.740419317934833E-3</v>
      </c>
      <c r="M62" s="41"/>
      <c r="O62" s="27"/>
      <c r="P62" s="34" t="str">
        <f t="shared" si="18"/>
        <v>PL</v>
      </c>
      <c r="Q62" s="31">
        <f t="shared" si="19"/>
        <v>87955.4</v>
      </c>
      <c r="R62" s="31">
        <f t="shared" si="20"/>
        <v>100194.80899999999</v>
      </c>
      <c r="S62" s="31">
        <f t="shared" si="21"/>
        <v>96859.153000000006</v>
      </c>
      <c r="T62" s="35">
        <f t="shared" si="22"/>
        <v>-3335.6559999999881</v>
      </c>
      <c r="U62" s="40">
        <f t="shared" si="23"/>
        <v>-3.3291704762868385E-2</v>
      </c>
      <c r="V62" s="40"/>
      <c r="W62" s="31">
        <f t="shared" si="24"/>
        <v>58490.817999999999</v>
      </c>
      <c r="X62" s="31">
        <f t="shared" si="25"/>
        <v>73730.455000000002</v>
      </c>
      <c r="Y62" s="31">
        <f t="shared" si="26"/>
        <v>71144.608999999997</v>
      </c>
      <c r="Z62" s="35">
        <f t="shared" si="28"/>
        <v>-2585.846000000005</v>
      </c>
      <c r="AA62" s="22">
        <f t="shared" si="29"/>
        <v>-3.507161321600423E-2</v>
      </c>
    </row>
    <row r="63" spans="2:27" x14ac:dyDescent="0.25">
      <c r="B63" s="43" t="s">
        <v>20</v>
      </c>
      <c r="C63" s="17">
        <v>24851.128000000001</v>
      </c>
      <c r="D63" s="17">
        <v>22054.516</v>
      </c>
      <c r="E63" s="17">
        <v>19539.812999999998</v>
      </c>
      <c r="F63" s="16">
        <v>22500</v>
      </c>
      <c r="G63" s="18">
        <f t="shared" si="13"/>
        <v>-0.11253461009898624</v>
      </c>
      <c r="H63" s="18">
        <f t="shared" si="14"/>
        <v>-0.21372530856547045</v>
      </c>
      <c r="I63" s="18">
        <f t="shared" si="15"/>
        <v>-9.4608502278045514E-2</v>
      </c>
      <c r="J63" s="33">
        <f t="shared" si="27"/>
        <v>1</v>
      </c>
      <c r="K63" s="42">
        <f t="shared" si="16"/>
        <v>1</v>
      </c>
      <c r="L63" s="47">
        <f t="shared" si="17"/>
        <v>-0.15149515504575206</v>
      </c>
      <c r="M63" s="41"/>
      <c r="O63" s="27"/>
      <c r="P63" s="34" t="str">
        <f t="shared" si="18"/>
        <v>PT</v>
      </c>
      <c r="Q63" s="31">
        <f t="shared" si="19"/>
        <v>24851.128000000001</v>
      </c>
      <c r="R63" s="31">
        <f t="shared" si="20"/>
        <v>22054.516</v>
      </c>
      <c r="S63" s="31">
        <f t="shared" si="21"/>
        <v>19539.812999999998</v>
      </c>
      <c r="T63" s="35">
        <f t="shared" si="22"/>
        <v>-2514.7030000000013</v>
      </c>
      <c r="U63" s="40">
        <f t="shared" si="23"/>
        <v>-0.11402213496773184</v>
      </c>
      <c r="V63" s="40"/>
      <c r="W63" s="31">
        <f t="shared" si="24"/>
        <v>19011.310000000001</v>
      </c>
      <c r="X63" s="31">
        <f t="shared" si="25"/>
        <v>17133.289000000001</v>
      </c>
      <c r="Y63" s="31">
        <f t="shared" si="26"/>
        <v>15019.696</v>
      </c>
      <c r="Z63" s="35">
        <f t="shared" si="28"/>
        <v>-2113.5930000000008</v>
      </c>
      <c r="AA63" s="22">
        <f t="shared" si="29"/>
        <v>-0.12336177834857047</v>
      </c>
    </row>
    <row r="64" spans="2:27" x14ac:dyDescent="0.25">
      <c r="B64" s="43" t="s">
        <v>29</v>
      </c>
      <c r="C64" s="17">
        <v>36059.756000000001</v>
      </c>
      <c r="D64" s="17">
        <v>32068.352999999999</v>
      </c>
      <c r="E64" s="17">
        <v>30915.644</v>
      </c>
      <c r="F64" s="16">
        <v>42990</v>
      </c>
      <c r="G64" s="18">
        <f t="shared" si="13"/>
        <v>-0.11068857482008476</v>
      </c>
      <c r="H64" s="18">
        <f t="shared" si="14"/>
        <v>-0.14265520820495847</v>
      </c>
      <c r="I64" s="18">
        <f t="shared" si="15"/>
        <v>0.19218776743802701</v>
      </c>
      <c r="J64" s="33">
        <f t="shared" si="27"/>
        <v>1</v>
      </c>
      <c r="K64" s="42">
        <f t="shared" si="16"/>
        <v>1</v>
      </c>
      <c r="L64" s="47">
        <f t="shared" si="17"/>
        <v>-0.39055812649414645</v>
      </c>
      <c r="M64" s="41"/>
      <c r="O64" s="27"/>
      <c r="P64" s="34" t="str">
        <f t="shared" si="18"/>
        <v>RO</v>
      </c>
      <c r="Q64" s="31">
        <f t="shared" si="19"/>
        <v>36059.756000000001</v>
      </c>
      <c r="R64" s="31">
        <f t="shared" si="20"/>
        <v>32068.352999999999</v>
      </c>
      <c r="S64" s="31">
        <f t="shared" si="21"/>
        <v>30915.644</v>
      </c>
      <c r="T64" s="35">
        <f t="shared" si="22"/>
        <v>-1152.7089999999989</v>
      </c>
      <c r="U64" s="40">
        <f t="shared" si="23"/>
        <v>-3.5945375803989654E-2</v>
      </c>
      <c r="V64" s="40"/>
      <c r="W64" s="31">
        <f t="shared" si="24"/>
        <v>24600.038</v>
      </c>
      <c r="X64" s="31">
        <f t="shared" si="25"/>
        <v>23875.530999999999</v>
      </c>
      <c r="Y64" s="31">
        <f t="shared" si="26"/>
        <v>23529.344000000001</v>
      </c>
      <c r="Z64" s="35">
        <f t="shared" si="28"/>
        <v>-346.18699999999808</v>
      </c>
      <c r="AA64" s="22">
        <f t="shared" si="29"/>
        <v>-1.4499656573083049E-2</v>
      </c>
    </row>
    <row r="65" spans="2:28" x14ac:dyDescent="0.25">
      <c r="B65" s="43" t="s">
        <v>25</v>
      </c>
      <c r="C65" s="17">
        <v>48993.220999999998</v>
      </c>
      <c r="D65" s="17">
        <v>45794.1</v>
      </c>
      <c r="E65" s="17">
        <v>41729.095000000001</v>
      </c>
      <c r="F65" s="16">
        <v>43400</v>
      </c>
      <c r="G65" s="18">
        <f t="shared" si="13"/>
        <v>-6.529721734359939E-2</v>
      </c>
      <c r="H65" s="18">
        <f t="shared" si="14"/>
        <v>-0.14826798180915679</v>
      </c>
      <c r="I65" s="18">
        <f t="shared" si="15"/>
        <v>-0.11416316147084915</v>
      </c>
      <c r="J65" s="33">
        <f t="shared" si="27"/>
        <v>1</v>
      </c>
      <c r="K65" s="42">
        <f t="shared" si="16"/>
        <v>1</v>
      </c>
      <c r="L65" s="47">
        <f t="shared" si="17"/>
        <v>-4.004172628234566E-2</v>
      </c>
      <c r="M65" s="41"/>
      <c r="O65" s="27"/>
      <c r="P65" s="34" t="str">
        <f t="shared" si="18"/>
        <v>SE</v>
      </c>
      <c r="Q65" s="31">
        <f t="shared" si="19"/>
        <v>48993.220999999998</v>
      </c>
      <c r="R65" s="31">
        <f t="shared" si="20"/>
        <v>45794.1</v>
      </c>
      <c r="S65" s="31">
        <f t="shared" si="21"/>
        <v>41729.095000000001</v>
      </c>
      <c r="T65" s="35">
        <f t="shared" si="22"/>
        <v>-4065.0049999999974</v>
      </c>
      <c r="U65" s="40">
        <f t="shared" si="23"/>
        <v>-8.8767002736160283E-2</v>
      </c>
      <c r="V65" s="40"/>
      <c r="W65" s="31">
        <f t="shared" si="24"/>
        <v>33243.838000000003</v>
      </c>
      <c r="X65" s="31">
        <f t="shared" si="25"/>
        <v>31535.384999999998</v>
      </c>
      <c r="Y65" s="31">
        <f t="shared" si="26"/>
        <v>30933.749</v>
      </c>
      <c r="Z65" s="35">
        <f t="shared" si="28"/>
        <v>-601.6359999999986</v>
      </c>
      <c r="AA65" s="22">
        <f t="shared" si="29"/>
        <v>-1.9078124462409404E-2</v>
      </c>
    </row>
    <row r="66" spans="2:28" x14ac:dyDescent="0.25">
      <c r="B66" s="43" t="s">
        <v>35</v>
      </c>
      <c r="C66" s="17">
        <v>7249.8019999999997</v>
      </c>
      <c r="D66" s="17">
        <v>6524.9690000000001</v>
      </c>
      <c r="E66" s="17">
        <v>6128.857</v>
      </c>
      <c r="F66" s="59">
        <v>7125</v>
      </c>
      <c r="G66" s="18">
        <f t="shared" si="13"/>
        <v>-9.997969599721479E-2</v>
      </c>
      <c r="H66" s="18">
        <f t="shared" si="14"/>
        <v>-0.15461732610076795</v>
      </c>
      <c r="I66" s="18">
        <f t="shared" si="15"/>
        <v>-1.7214539100516069E-2</v>
      </c>
      <c r="J66" s="33">
        <f t="shared" si="27"/>
        <v>1</v>
      </c>
      <c r="K66" s="42">
        <f t="shared" si="16"/>
        <v>1</v>
      </c>
      <c r="L66" s="47">
        <f t="shared" si="17"/>
        <v>-0.1625332423321347</v>
      </c>
      <c r="M66" s="41"/>
      <c r="O66" s="27"/>
      <c r="P66" s="34" t="str">
        <f t="shared" si="18"/>
        <v>SI</v>
      </c>
      <c r="Q66" s="31">
        <f t="shared" si="19"/>
        <v>7249.8019999999997</v>
      </c>
      <c r="R66" s="31">
        <f t="shared" si="20"/>
        <v>6524.9690000000001</v>
      </c>
      <c r="S66" s="31">
        <f t="shared" si="21"/>
        <v>6128.857</v>
      </c>
      <c r="T66" s="35">
        <f t="shared" si="22"/>
        <v>-396.11200000000008</v>
      </c>
      <c r="U66" s="40">
        <f t="shared" si="23"/>
        <v>-6.0707108340284845E-2</v>
      </c>
      <c r="V66" s="40"/>
      <c r="W66" s="31">
        <f t="shared" si="24"/>
        <v>5131.6890000000003</v>
      </c>
      <c r="X66" s="31">
        <f t="shared" si="25"/>
        <v>4850.6930000000002</v>
      </c>
      <c r="Y66" s="31">
        <f t="shared" si="26"/>
        <v>4391.5190000000002</v>
      </c>
      <c r="Z66" s="35">
        <f t="shared" si="28"/>
        <v>-459.17399999999998</v>
      </c>
      <c r="AA66" s="22">
        <f t="shared" si="29"/>
        <v>-9.4661525683031267E-2</v>
      </c>
    </row>
    <row r="67" spans="2:28" x14ac:dyDescent="0.25">
      <c r="B67" s="43" t="s">
        <v>28</v>
      </c>
      <c r="C67" s="17">
        <v>17414.237000000001</v>
      </c>
      <c r="D67" s="17">
        <v>15984.098</v>
      </c>
      <c r="E67" s="17">
        <v>15185.120999999999</v>
      </c>
      <c r="F67" s="16">
        <v>16379.999999999998</v>
      </c>
      <c r="G67" s="18">
        <f t="shared" si="13"/>
        <v>-8.2124700611344692E-2</v>
      </c>
      <c r="H67" s="18">
        <f t="shared" si="14"/>
        <v>-0.12800537858764649</v>
      </c>
      <c r="I67" s="18">
        <f t="shared" si="15"/>
        <v>-5.9390313798991179E-2</v>
      </c>
      <c r="J67" s="33">
        <f t="shared" si="27"/>
        <v>1</v>
      </c>
      <c r="K67" s="42">
        <f t="shared" si="16"/>
        <v>1</v>
      </c>
      <c r="L67" s="47">
        <f t="shared" si="17"/>
        <v>-7.868748625710649E-2</v>
      </c>
      <c r="M67" s="41"/>
      <c r="O67" s="27"/>
      <c r="P67" s="34" t="str">
        <f t="shared" si="18"/>
        <v>SK</v>
      </c>
      <c r="Q67" s="31">
        <f t="shared" si="19"/>
        <v>17414.237000000001</v>
      </c>
      <c r="R67" s="31">
        <f t="shared" si="20"/>
        <v>15984.098</v>
      </c>
      <c r="S67" s="31">
        <f t="shared" si="21"/>
        <v>15185.120999999999</v>
      </c>
      <c r="T67" s="35">
        <f t="shared" si="22"/>
        <v>-798.97700000000077</v>
      </c>
      <c r="U67" s="40">
        <f t="shared" si="23"/>
        <v>-4.9985742079409222E-2</v>
      </c>
      <c r="V67" s="40"/>
      <c r="W67" s="31">
        <f t="shared" si="24"/>
        <v>11557.519</v>
      </c>
      <c r="X67" s="31">
        <f t="shared" si="25"/>
        <v>11168.924000000001</v>
      </c>
      <c r="Y67" s="31">
        <f t="shared" si="26"/>
        <v>10370.726000000001</v>
      </c>
      <c r="Z67" s="35">
        <f t="shared" si="28"/>
        <v>-798.19800000000032</v>
      </c>
      <c r="AA67" s="22">
        <f t="shared" si="29"/>
        <v>-7.1465971117719157E-2</v>
      </c>
    </row>
    <row r="68" spans="2:28" x14ac:dyDescent="0.25">
      <c r="B68" s="54" t="s">
        <v>38</v>
      </c>
      <c r="C68" s="52">
        <v>223477.78200000001</v>
      </c>
      <c r="D68" s="52">
        <v>174296.992</v>
      </c>
      <c r="E68" s="52" t="s">
        <v>55</v>
      </c>
      <c r="F68" s="52">
        <v>177600</v>
      </c>
      <c r="G68" s="45">
        <f t="shared" si="13"/>
        <v>-0.22007015444604694</v>
      </c>
      <c r="H68" s="45"/>
      <c r="I68" s="45">
        <f t="shared" si="15"/>
        <v>-0.20529012588821915</v>
      </c>
      <c r="J68" s="46">
        <f>IF(H68&lt;0, 1,0)</f>
        <v>0</v>
      </c>
      <c r="K68" s="46">
        <f t="shared" si="16"/>
        <v>0</v>
      </c>
      <c r="L68" s="47" t="e">
        <f t="shared" si="17"/>
        <v>#VALUE!</v>
      </c>
      <c r="M68" s="41"/>
      <c r="O68" s="27"/>
      <c r="P68" s="38" t="str">
        <f t="shared" si="18"/>
        <v>UK</v>
      </c>
      <c r="Q68" s="37">
        <f t="shared" si="19"/>
        <v>223477.78200000001</v>
      </c>
      <c r="R68" s="37">
        <f t="shared" si="20"/>
        <v>174296.992</v>
      </c>
      <c r="S68" s="37" t="str">
        <f t="shared" si="21"/>
        <v>:</v>
      </c>
      <c r="T68" s="39" t="e">
        <f t="shared" si="22"/>
        <v>#VALUE!</v>
      </c>
      <c r="U68" s="57" t="e">
        <f t="shared" si="23"/>
        <v>#VALUE!</v>
      </c>
      <c r="V68" s="57"/>
      <c r="W68" s="37">
        <f t="shared" si="24"/>
        <v>152974.63200000001</v>
      </c>
      <c r="X68" s="37">
        <f t="shared" si="25"/>
        <v>134114.842</v>
      </c>
      <c r="Y68" s="37">
        <f t="shared" si="26"/>
        <v>0</v>
      </c>
      <c r="Z68" s="39">
        <f t="shared" si="28"/>
        <v>-134114.842</v>
      </c>
      <c r="AA68" s="58">
        <f t="shared" si="29"/>
        <v>-1</v>
      </c>
    </row>
    <row r="69" spans="2:28" x14ac:dyDescent="0.25">
      <c r="B69" s="55" t="s">
        <v>47</v>
      </c>
      <c r="C69" s="52">
        <v>1721334.5689999997</v>
      </c>
      <c r="D69" s="52">
        <v>1528102.1630000002</v>
      </c>
      <c r="E69" s="52"/>
      <c r="F69" s="52">
        <v>1483000</v>
      </c>
      <c r="G69" s="45">
        <f t="shared" si="13"/>
        <v>-0.11225732026764379</v>
      </c>
      <c r="H69" s="45"/>
      <c r="I69" s="45">
        <f t="shared" si="15"/>
        <v>-0.13845917771724003</v>
      </c>
      <c r="J69" s="46">
        <f t="shared" ref="J69:J70" si="30">IF(H69&lt;0, 1,0)</f>
        <v>0</v>
      </c>
      <c r="K69" s="46">
        <f t="shared" si="16"/>
        <v>1</v>
      </c>
      <c r="L69" s="47" t="e">
        <f t="shared" si="17"/>
        <v>#DIV/0!</v>
      </c>
      <c r="M69" s="41"/>
      <c r="O69" s="36"/>
      <c r="P69" s="38" t="str">
        <f t="shared" si="18"/>
        <v>EU 27+UK</v>
      </c>
      <c r="Q69" s="37">
        <f t="shared" si="19"/>
        <v>1721334.5689999997</v>
      </c>
      <c r="R69" s="37">
        <f t="shared" si="20"/>
        <v>1528102.1630000002</v>
      </c>
      <c r="S69" s="37">
        <f t="shared" si="21"/>
        <v>0</v>
      </c>
      <c r="T69" s="39">
        <f t="shared" si="22"/>
        <v>-1528102.1630000002</v>
      </c>
      <c r="U69" s="57">
        <f t="shared" si="23"/>
        <v>-1</v>
      </c>
      <c r="V69" s="40"/>
      <c r="W69" s="37">
        <f t="shared" si="24"/>
        <v>1193872.7310000001</v>
      </c>
      <c r="X69" s="37">
        <f t="shared" si="25"/>
        <v>1120643.8409999998</v>
      </c>
      <c r="Y69" s="37">
        <f t="shared" si="26"/>
        <v>0</v>
      </c>
      <c r="Z69" s="39">
        <f t="shared" ref="Z69:Z70" si="31">Y69-X69</f>
        <v>-1120643.8409999998</v>
      </c>
      <c r="AA69" s="57">
        <f t="shared" ref="AA69:AA70" si="32">Z69/X69</f>
        <v>-1</v>
      </c>
    </row>
    <row r="70" spans="2:28" x14ac:dyDescent="0.25">
      <c r="B70" s="55" t="s">
        <v>48</v>
      </c>
      <c r="C70" s="52">
        <v>1497856.787</v>
      </c>
      <c r="D70" s="52">
        <v>1353805.1710000001</v>
      </c>
      <c r="E70" s="52">
        <v>1236887.2439999999</v>
      </c>
      <c r="F70" s="52">
        <v>1312000</v>
      </c>
      <c r="G70" s="45">
        <f t="shared" si="13"/>
        <v>-9.6171821799142299E-2</v>
      </c>
      <c r="H70" s="45">
        <f t="shared" si="14"/>
        <v>-0.174228634716598</v>
      </c>
      <c r="I70" s="45">
        <f t="shared" si="15"/>
        <v>-0.1240818138376536</v>
      </c>
      <c r="J70" s="46">
        <f t="shared" si="30"/>
        <v>1</v>
      </c>
      <c r="K70" s="46">
        <f t="shared" si="16"/>
        <v>1</v>
      </c>
      <c r="L70" s="40">
        <f t="shared" si="17"/>
        <v>-6.072724604798338E-2</v>
      </c>
      <c r="M70" s="41"/>
      <c r="O70" s="36"/>
      <c r="P70" s="38" t="str">
        <f t="shared" si="18"/>
        <v>EU 27</v>
      </c>
      <c r="Q70" s="37">
        <f t="shared" si="19"/>
        <v>1497856.787</v>
      </c>
      <c r="R70" s="37">
        <f t="shared" si="20"/>
        <v>1353805.1710000001</v>
      </c>
      <c r="S70" s="37">
        <f t="shared" si="21"/>
        <v>1236887.2439999999</v>
      </c>
      <c r="T70" s="39">
        <f t="shared" si="22"/>
        <v>-116917.92700000014</v>
      </c>
      <c r="U70" s="57">
        <f t="shared" si="23"/>
        <v>-8.6362446757119182E-2</v>
      </c>
      <c r="V70" s="40"/>
      <c r="W70" s="37">
        <f t="shared" si="24"/>
        <v>1040898.099</v>
      </c>
      <c r="X70" s="37">
        <f t="shared" si="25"/>
        <v>986528.99899999995</v>
      </c>
      <c r="Y70" s="37">
        <f t="shared" si="26"/>
        <v>907013.31900000002</v>
      </c>
      <c r="Z70" s="39">
        <f t="shared" si="31"/>
        <v>-79515.679999999935</v>
      </c>
      <c r="AA70" s="57">
        <f t="shared" si="32"/>
        <v>-8.0601462380326783E-2</v>
      </c>
    </row>
    <row r="71" spans="2:28" x14ac:dyDescent="0.25">
      <c r="O71" s="36"/>
      <c r="P71" s="43"/>
      <c r="Q71" s="43"/>
      <c r="R71" s="43"/>
      <c r="S71" s="43"/>
      <c r="T71" s="43"/>
      <c r="U71" s="43"/>
      <c r="V71" s="40"/>
      <c r="W71" s="43"/>
      <c r="X71" s="43"/>
      <c r="Y71" s="43"/>
      <c r="Z71" s="43"/>
      <c r="AA71" s="43"/>
      <c r="AB71" s="43"/>
    </row>
    <row r="72" spans="2:28" x14ac:dyDescent="0.25">
      <c r="O72" s="36"/>
      <c r="P72" s="43"/>
      <c r="Q72" s="43"/>
      <c r="R72" s="43"/>
      <c r="S72" s="43"/>
      <c r="T72" s="43"/>
      <c r="U72" s="43"/>
      <c r="V72" s="40"/>
      <c r="W72" s="43"/>
      <c r="X72" s="43"/>
      <c r="Y72" s="43"/>
      <c r="Z72" s="43"/>
      <c r="AA72" s="43"/>
      <c r="AB72" s="43"/>
    </row>
    <row r="73" spans="2:28" x14ac:dyDescent="0.25">
      <c r="O73" s="27"/>
      <c r="P73" s="43"/>
      <c r="Q73" s="43"/>
      <c r="R73" s="43"/>
      <c r="S73" s="43"/>
      <c r="T73" s="43"/>
      <c r="U73" s="43"/>
      <c r="V73" s="28"/>
      <c r="W73" s="43"/>
      <c r="X73" s="43"/>
      <c r="Y73" s="43"/>
      <c r="Z73" s="43"/>
      <c r="AA73" s="43"/>
      <c r="AB73" s="43"/>
    </row>
    <row r="74" spans="2:28" x14ac:dyDescent="0.25">
      <c r="G74"/>
      <c r="H74"/>
      <c r="I74"/>
      <c r="J74"/>
      <c r="K74"/>
      <c r="L74"/>
      <c r="O74" s="27"/>
      <c r="P74" s="43"/>
      <c r="Q74" s="43"/>
      <c r="R74" s="43"/>
      <c r="S74" s="43"/>
      <c r="T74" s="43"/>
      <c r="U74" s="43"/>
      <c r="V74" s="28"/>
      <c r="W74" s="43"/>
      <c r="X74" s="43"/>
      <c r="Y74" s="43"/>
      <c r="Z74" s="43"/>
      <c r="AA74" s="43"/>
      <c r="AB74" s="43"/>
    </row>
    <row r="75" spans="2:28" x14ac:dyDescent="0.25">
      <c r="G75"/>
      <c r="H75"/>
      <c r="I75"/>
      <c r="J75"/>
      <c r="K75"/>
      <c r="L75"/>
      <c r="O75" s="27"/>
      <c r="W75" s="43"/>
      <c r="X75" s="43"/>
      <c r="Y75" s="43"/>
      <c r="Z75" s="43"/>
      <c r="AA75" s="43"/>
      <c r="AB75" s="43"/>
    </row>
    <row r="76" spans="2:28" x14ac:dyDescent="0.25">
      <c r="G76"/>
      <c r="H76"/>
      <c r="I76"/>
      <c r="J76"/>
      <c r="K76"/>
      <c r="L76"/>
      <c r="O76" s="27"/>
    </row>
    <row r="77" spans="2:28" x14ac:dyDescent="0.25">
      <c r="G77"/>
      <c r="H77"/>
      <c r="I77"/>
      <c r="J77"/>
      <c r="K77"/>
      <c r="L77"/>
      <c r="O77" s="27"/>
    </row>
    <row r="78" spans="2:28" x14ac:dyDescent="0.25">
      <c r="G78"/>
      <c r="H78"/>
      <c r="I78"/>
      <c r="J78"/>
      <c r="K78"/>
      <c r="L78"/>
      <c r="O78" s="27"/>
    </row>
    <row r="79" spans="2:28" x14ac:dyDescent="0.25">
      <c r="G79"/>
      <c r="H79"/>
      <c r="I79"/>
      <c r="J79"/>
      <c r="K79"/>
      <c r="L79"/>
      <c r="O79" s="27"/>
    </row>
    <row r="80" spans="2:28" x14ac:dyDescent="0.25">
      <c r="G80"/>
      <c r="H80"/>
      <c r="I80"/>
      <c r="J80"/>
      <c r="K80"/>
      <c r="L80"/>
      <c r="O80" s="27"/>
    </row>
    <row r="81" spans="7:15" x14ac:dyDescent="0.25">
      <c r="G81"/>
      <c r="H81"/>
      <c r="I81"/>
      <c r="J81"/>
      <c r="K81"/>
      <c r="L81"/>
      <c r="O81" s="27"/>
    </row>
    <row r="82" spans="7:15" x14ac:dyDescent="0.25">
      <c r="G82"/>
      <c r="H82"/>
      <c r="I82"/>
      <c r="J82"/>
      <c r="K82"/>
      <c r="L82"/>
      <c r="O82" s="27"/>
    </row>
    <row r="83" spans="7:15" x14ac:dyDescent="0.25">
      <c r="G83"/>
      <c r="H83"/>
      <c r="I83"/>
      <c r="J83"/>
      <c r="K83"/>
      <c r="L83"/>
    </row>
    <row r="84" spans="7:15" x14ac:dyDescent="0.25">
      <c r="G84"/>
      <c r="H84"/>
      <c r="I84"/>
      <c r="J84"/>
      <c r="K84"/>
      <c r="L84"/>
    </row>
    <row r="85" spans="7:15" x14ac:dyDescent="0.25">
      <c r="G85"/>
      <c r="H85"/>
      <c r="I85"/>
      <c r="J85"/>
      <c r="K85"/>
      <c r="L85"/>
    </row>
    <row r="86" spans="7:15" x14ac:dyDescent="0.25">
      <c r="G86"/>
      <c r="H86"/>
      <c r="I86"/>
      <c r="J86"/>
      <c r="K86"/>
      <c r="L86"/>
    </row>
    <row r="87" spans="7:15" x14ac:dyDescent="0.25">
      <c r="G87"/>
      <c r="H87"/>
      <c r="I87"/>
      <c r="J87"/>
      <c r="K87"/>
      <c r="L87"/>
    </row>
    <row r="88" spans="7:15" x14ac:dyDescent="0.25">
      <c r="G88"/>
      <c r="H88"/>
      <c r="I88"/>
      <c r="J88"/>
      <c r="K88"/>
      <c r="L88"/>
    </row>
    <row r="89" spans="7:15" x14ac:dyDescent="0.25">
      <c r="G89"/>
      <c r="H89"/>
      <c r="I89"/>
      <c r="J89"/>
      <c r="K89"/>
      <c r="L89"/>
    </row>
    <row r="90" spans="7:15" x14ac:dyDescent="0.25">
      <c r="G90"/>
      <c r="H90"/>
      <c r="I90"/>
      <c r="J90"/>
      <c r="K90"/>
      <c r="L90"/>
    </row>
    <row r="91" spans="7:15" x14ac:dyDescent="0.25">
      <c r="G91"/>
      <c r="H91"/>
      <c r="I91"/>
      <c r="J91"/>
      <c r="K91"/>
      <c r="L91"/>
    </row>
    <row r="92" spans="7:15" x14ac:dyDescent="0.25">
      <c r="G92"/>
      <c r="H92"/>
      <c r="I92"/>
      <c r="J92"/>
      <c r="K92"/>
      <c r="L92"/>
    </row>
    <row r="93" spans="7:15" x14ac:dyDescent="0.25">
      <c r="G93"/>
      <c r="H93"/>
      <c r="I93"/>
      <c r="J93"/>
      <c r="K93"/>
      <c r="L93"/>
    </row>
    <row r="94" spans="7:15" x14ac:dyDescent="0.25">
      <c r="G94"/>
      <c r="H94"/>
      <c r="I94"/>
      <c r="J94"/>
      <c r="K94"/>
      <c r="L94"/>
    </row>
    <row r="95" spans="7:15" x14ac:dyDescent="0.25">
      <c r="G95"/>
      <c r="H95"/>
      <c r="I95"/>
      <c r="J95"/>
      <c r="K95"/>
      <c r="L95"/>
    </row>
    <row r="96" spans="7:15" x14ac:dyDescent="0.25">
      <c r="G96"/>
      <c r="H96"/>
      <c r="I96"/>
      <c r="J96"/>
      <c r="K96"/>
      <c r="L96"/>
    </row>
    <row r="97" spans="7:12" x14ac:dyDescent="0.25">
      <c r="G97"/>
      <c r="H97"/>
      <c r="I97"/>
      <c r="J97"/>
      <c r="K97"/>
      <c r="L97"/>
    </row>
    <row r="98" spans="7:12" x14ac:dyDescent="0.25">
      <c r="G98"/>
      <c r="H98"/>
      <c r="I98"/>
      <c r="J98"/>
      <c r="K98"/>
      <c r="L98"/>
    </row>
    <row r="99" spans="7:12" x14ac:dyDescent="0.25">
      <c r="G99"/>
      <c r="H99"/>
      <c r="I99"/>
      <c r="J99"/>
      <c r="K99"/>
      <c r="L99"/>
    </row>
    <row r="100" spans="7:12" x14ac:dyDescent="0.25">
      <c r="G100"/>
      <c r="H100"/>
      <c r="I100"/>
      <c r="J100"/>
      <c r="K100"/>
      <c r="L100"/>
    </row>
    <row r="101" spans="7:12" x14ac:dyDescent="0.25">
      <c r="G101"/>
      <c r="H101"/>
      <c r="I101"/>
      <c r="J101"/>
      <c r="K101"/>
      <c r="L101"/>
    </row>
    <row r="102" spans="7:12" x14ac:dyDescent="0.25">
      <c r="G102"/>
      <c r="H102"/>
      <c r="I102"/>
      <c r="J102"/>
      <c r="K102"/>
      <c r="L102"/>
    </row>
    <row r="103" spans="7:12" x14ac:dyDescent="0.25">
      <c r="G103"/>
      <c r="H103"/>
      <c r="I103"/>
      <c r="J103"/>
      <c r="K103"/>
      <c r="L103"/>
    </row>
    <row r="104" spans="7:12" x14ac:dyDescent="0.25">
      <c r="G104"/>
      <c r="H104"/>
      <c r="I104"/>
      <c r="J104"/>
      <c r="K104"/>
      <c r="L104"/>
    </row>
    <row r="105" spans="7:12" x14ac:dyDescent="0.25">
      <c r="G105"/>
      <c r="H105"/>
      <c r="I105"/>
      <c r="J105"/>
      <c r="K105"/>
      <c r="L105"/>
    </row>
    <row r="106" spans="7:12" x14ac:dyDescent="0.25">
      <c r="G106"/>
      <c r="H106"/>
      <c r="I106"/>
      <c r="J106"/>
      <c r="K106"/>
      <c r="L106"/>
    </row>
  </sheetData>
  <sortState ref="U6:Y32">
    <sortCondition ref="V6:V32"/>
  </sortState>
  <mergeCells count="6">
    <mergeCell ref="W39:Z39"/>
    <mergeCell ref="O3:P3"/>
    <mergeCell ref="Q3:R3"/>
    <mergeCell ref="V3:W3"/>
    <mergeCell ref="X3:Y3"/>
    <mergeCell ref="Q39:S39"/>
  </mergeCells>
  <phoneticPr fontId="12" type="noConversion"/>
  <conditionalFormatting sqref="G41:H70">
    <cfRule type="dataBar" priority="1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{33E5EDB1-5A4B-4216-A6B8-E0B5FC51D544}</x14:id>
        </ext>
      </extLst>
    </cfRule>
  </conditionalFormatting>
  <conditionalFormatting sqref="I41:I70">
    <cfRule type="dataBar" priority="1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{523A105E-BC99-4D2E-BB08-86BEC369C489}</x14:id>
        </ext>
      </extLst>
    </cfRule>
  </conditionalFormatting>
  <conditionalFormatting sqref="I6:I35">
    <cfRule type="dataBar" priority="20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{7B2B4E4E-AFBD-4C8E-86FB-664DA10D0EE4}</x14:id>
        </ext>
      </extLst>
    </cfRule>
  </conditionalFormatting>
  <conditionalFormatting sqref="T41:T68">
    <cfRule type="cellIs" dxfId="15" priority="11" operator="lessThan">
      <formula>0</formula>
    </cfRule>
    <cfRule type="cellIs" dxfId="14" priority="12" operator="greaterThan">
      <formula>0</formula>
    </cfRule>
  </conditionalFormatting>
  <conditionalFormatting sqref="Z41:Z68">
    <cfRule type="cellIs" dxfId="13" priority="9" operator="lessThan">
      <formula>0</formula>
    </cfRule>
    <cfRule type="cellIs" dxfId="12" priority="10" operator="greaterThan">
      <formula>0</formula>
    </cfRule>
  </conditionalFormatting>
  <conditionalFormatting sqref="AA41:AA68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41:U68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6:L35">
    <cfRule type="cellIs" dxfId="11" priority="3" operator="lessThan">
      <formula>0</formula>
    </cfRule>
    <cfRule type="cellIs" dxfId="10" priority="4" operator="greaterThan">
      <formula>0</formula>
    </cfRule>
  </conditionalFormatting>
  <conditionalFormatting sqref="L41:L70">
    <cfRule type="cellIs" dxfId="9" priority="1" operator="lessThan">
      <formula>0</formula>
    </cfRule>
    <cfRule type="cellIs" dxfId="8" priority="2" operator="greaterThan">
      <formula>0</formula>
    </cfRule>
  </conditionalFormatting>
  <conditionalFormatting sqref="G6:H35">
    <cfRule type="dataBar" priority="2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{E6A28FC9-7F99-448B-ACE9-9FD6FBD86847}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3E5EDB1-5A4B-4216-A6B8-E0B5FC51D54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G41:H70</xm:sqref>
        </x14:conditionalFormatting>
        <x14:conditionalFormatting xmlns:xm="http://schemas.microsoft.com/office/excel/2006/main">
          <x14:cfRule type="dataBar" id="{523A105E-BC99-4D2E-BB08-86BEC369C48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I41:I70</xm:sqref>
        </x14:conditionalFormatting>
        <x14:conditionalFormatting xmlns:xm="http://schemas.microsoft.com/office/excel/2006/main">
          <x14:cfRule type="dataBar" id="{7B2B4E4E-AFBD-4C8E-86FB-664DA10D0EE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I6:I35</xm:sqref>
        </x14:conditionalFormatting>
        <x14:conditionalFormatting xmlns:xm="http://schemas.microsoft.com/office/excel/2006/main">
          <x14:cfRule type="dataBar" id="{E6A28FC9-7F99-448B-ACE9-9FD6FBD8684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G6:H35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U72"/>
  <sheetViews>
    <sheetView topLeftCell="T34" zoomScale="110" zoomScaleNormal="110" workbookViewId="0">
      <selection activeCell="T21" sqref="A21:XFD21"/>
    </sheetView>
  </sheetViews>
  <sheetFormatPr defaultColWidth="8.85546875" defaultRowHeight="15" x14ac:dyDescent="0.25"/>
  <cols>
    <col min="1" max="1" width="4.7109375" style="48" customWidth="1"/>
    <col min="2" max="2" width="8.85546875" style="48"/>
    <col min="3" max="6" width="12.5703125" style="48" customWidth="1"/>
    <col min="7" max="9" width="15.140625" style="48" customWidth="1"/>
    <col min="10" max="10" width="12.28515625" style="48" customWidth="1"/>
    <col min="11" max="13" width="11.28515625" style="48" customWidth="1"/>
    <col min="14" max="14" width="8.85546875" style="48"/>
    <col min="15" max="19" width="12.7109375" style="48" customWidth="1"/>
    <col min="20" max="20" width="8.85546875" style="48"/>
    <col min="21" max="25" width="14.7109375" style="48" customWidth="1"/>
    <col min="26" max="46" width="8.85546875" style="48"/>
    <col min="47" max="47" width="30.140625" style="48" customWidth="1"/>
    <col min="48" max="16384" width="8.85546875" style="48"/>
  </cols>
  <sheetData>
    <row r="1" spans="2:47" ht="18.75" x14ac:dyDescent="0.3">
      <c r="B1" s="3" t="s">
        <v>1</v>
      </c>
    </row>
    <row r="2" spans="2:47" ht="18.75" x14ac:dyDescent="0.3">
      <c r="M2" s="6"/>
      <c r="N2" s="6" t="s">
        <v>2</v>
      </c>
      <c r="U2" s="30" t="s">
        <v>51</v>
      </c>
    </row>
    <row r="3" spans="2:47" s="44" customFormat="1" x14ac:dyDescent="0.25">
      <c r="C3" s="44" t="s">
        <v>58</v>
      </c>
      <c r="D3" s="44" t="s">
        <v>58</v>
      </c>
      <c r="E3" s="44" t="s">
        <v>58</v>
      </c>
      <c r="F3" s="44" t="s">
        <v>59</v>
      </c>
      <c r="I3" s="50"/>
      <c r="J3" s="50"/>
      <c r="K3" s="50"/>
      <c r="L3" s="50"/>
      <c r="M3" s="50"/>
      <c r="N3" s="51"/>
      <c r="O3" s="70" t="s">
        <v>3</v>
      </c>
      <c r="P3" s="70"/>
      <c r="Q3" s="70" t="s">
        <v>4</v>
      </c>
      <c r="R3" s="71"/>
      <c r="U3" s="51" t="s">
        <v>60</v>
      </c>
      <c r="V3" s="70" t="s">
        <v>3</v>
      </c>
      <c r="W3" s="70"/>
      <c r="X3" s="70" t="s">
        <v>4</v>
      </c>
      <c r="Y3" s="71"/>
    </row>
    <row r="4" spans="2:47" ht="90" x14ac:dyDescent="0.25">
      <c r="C4" s="7" t="s">
        <v>5</v>
      </c>
      <c r="D4" s="7" t="s">
        <v>46</v>
      </c>
      <c r="E4" s="8" t="s">
        <v>56</v>
      </c>
      <c r="F4" s="7" t="s">
        <v>6</v>
      </c>
      <c r="G4" s="7" t="s">
        <v>42</v>
      </c>
      <c r="H4" s="7" t="s">
        <v>53</v>
      </c>
      <c r="I4" s="7" t="s">
        <v>7</v>
      </c>
      <c r="J4" s="7" t="s">
        <v>43</v>
      </c>
      <c r="K4" s="7" t="s">
        <v>44</v>
      </c>
      <c r="L4" s="7" t="s">
        <v>45</v>
      </c>
      <c r="M4" s="9"/>
      <c r="N4" s="10"/>
      <c r="O4" s="11" t="s">
        <v>52</v>
      </c>
      <c r="P4" s="11" t="s">
        <v>7</v>
      </c>
      <c r="Q4" s="11" t="s">
        <v>54</v>
      </c>
      <c r="R4" s="12" t="s">
        <v>7</v>
      </c>
      <c r="S4" s="13"/>
      <c r="U4" s="10"/>
      <c r="V4" s="60" t="s">
        <v>52</v>
      </c>
      <c r="W4" s="65" t="s">
        <v>7</v>
      </c>
      <c r="X4" s="61" t="s">
        <v>53</v>
      </c>
      <c r="Y4" s="62" t="s">
        <v>7</v>
      </c>
      <c r="AU4" s="48" t="s">
        <v>60</v>
      </c>
    </row>
    <row r="5" spans="2:47" x14ac:dyDescent="0.25">
      <c r="C5" s="5" t="s">
        <v>50</v>
      </c>
      <c r="D5" s="5" t="s">
        <v>41</v>
      </c>
      <c r="E5" s="5" t="s">
        <v>50</v>
      </c>
      <c r="F5" s="5" t="s">
        <v>50</v>
      </c>
      <c r="G5" s="5" t="s">
        <v>8</v>
      </c>
      <c r="H5" s="5"/>
      <c r="I5" s="5" t="s">
        <v>9</v>
      </c>
      <c r="J5" s="5"/>
      <c r="K5" s="5"/>
      <c r="L5" s="5"/>
      <c r="M5" s="9"/>
      <c r="N5" s="14" t="s">
        <v>10</v>
      </c>
      <c r="O5" s="2"/>
      <c r="P5" s="2" t="s">
        <v>9</v>
      </c>
      <c r="Q5" s="2"/>
      <c r="R5" s="15" t="s">
        <v>9</v>
      </c>
      <c r="U5" s="14" t="s">
        <v>10</v>
      </c>
      <c r="V5" s="2"/>
      <c r="W5" s="66" t="s">
        <v>9</v>
      </c>
      <c r="X5" s="2"/>
      <c r="Y5" s="15" t="s">
        <v>9</v>
      </c>
    </row>
    <row r="6" spans="2:47" x14ac:dyDescent="0.25">
      <c r="B6" s="48" t="s">
        <v>11</v>
      </c>
      <c r="C6" s="49">
        <v>27861.15</v>
      </c>
      <c r="D6" s="17">
        <v>28335.421999999999</v>
      </c>
      <c r="E6" s="17">
        <v>26074.98</v>
      </c>
      <c r="F6" s="16">
        <v>25078.819145887497</v>
      </c>
      <c r="G6" s="18">
        <f t="shared" ref="G6:H35" si="0">D6/$C6-1</f>
        <v>1.702270006801565E-2</v>
      </c>
      <c r="H6" s="18">
        <f t="shared" si="0"/>
        <v>-6.4109701142989528E-2</v>
      </c>
      <c r="I6" s="18">
        <f t="shared" ref="I6:I35" si="1">F6/C6-1</f>
        <v>-9.9864178402991444E-2</v>
      </c>
      <c r="J6" s="48">
        <f>IF(H6&lt;0, 1,0)</f>
        <v>1</v>
      </c>
      <c r="K6" s="48">
        <f t="shared" ref="K6:K35" si="2">IF(E6&lt;F6, 1,0)</f>
        <v>0</v>
      </c>
      <c r="L6" s="47">
        <f t="shared" ref="L6:L35" si="3">(E6-F6)/E6</f>
        <v>3.8203705395459649E-2</v>
      </c>
      <c r="M6" s="9"/>
      <c r="N6" s="19" t="str">
        <f t="shared" ref="N6:N35" si="4">B6</f>
        <v>AT</v>
      </c>
      <c r="O6" s="20">
        <f t="shared" ref="O6:P35" si="5">H6</f>
        <v>-6.4109701142989528E-2</v>
      </c>
      <c r="P6" s="20">
        <f t="shared" si="5"/>
        <v>-9.9864178402991444E-2</v>
      </c>
      <c r="Q6" s="20">
        <f t="shared" ref="Q6:R21" si="6">H41</f>
        <v>-9.135326819752021E-2</v>
      </c>
      <c r="R6" s="21">
        <f t="shared" si="6"/>
        <v>-3.6270221569481231E-2</v>
      </c>
      <c r="S6" s="22"/>
      <c r="U6" s="48" t="s">
        <v>12</v>
      </c>
      <c r="V6" s="20">
        <v>-0.31840941304378945</v>
      </c>
      <c r="W6" s="67">
        <v>-0.124743256039759</v>
      </c>
      <c r="X6" s="20">
        <v>-0.35036309600092264</v>
      </c>
      <c r="Y6" s="63" t="s">
        <v>60</v>
      </c>
      <c r="AT6" s="72"/>
    </row>
    <row r="7" spans="2:47" x14ac:dyDescent="0.25">
      <c r="B7" s="48" t="s">
        <v>13</v>
      </c>
      <c r="C7" s="49">
        <v>36830.406000000003</v>
      </c>
      <c r="D7" s="17">
        <v>35777.425999999999</v>
      </c>
      <c r="E7" s="17">
        <v>33293.821000000004</v>
      </c>
      <c r="F7" s="16">
        <v>32500</v>
      </c>
      <c r="G7" s="18">
        <f t="shared" si="0"/>
        <v>-2.8589964498355047E-2</v>
      </c>
      <c r="H7" s="18">
        <f t="shared" si="0"/>
        <v>-9.6023513832565355E-2</v>
      </c>
      <c r="I7" s="18">
        <f t="shared" si="1"/>
        <v>-0.11757692815007259</v>
      </c>
      <c r="J7" s="48">
        <f t="shared" ref="J7:J35" si="7">IF(H7&lt;0, 1,0)</f>
        <v>1</v>
      </c>
      <c r="K7" s="48">
        <f t="shared" si="2"/>
        <v>0</v>
      </c>
      <c r="L7" s="47">
        <f t="shared" si="3"/>
        <v>2.3842892649660233E-2</v>
      </c>
      <c r="M7" s="9"/>
      <c r="N7" s="19" t="str">
        <f t="shared" si="4"/>
        <v>BE</v>
      </c>
      <c r="O7" s="20">
        <f t="shared" si="5"/>
        <v>-9.6023513832565355E-2</v>
      </c>
      <c r="P7" s="20">
        <f t="shared" si="5"/>
        <v>-0.11757692815007259</v>
      </c>
      <c r="Q7" s="20">
        <f t="shared" si="6"/>
        <v>-0.14972446111512938</v>
      </c>
      <c r="R7" s="21">
        <f t="shared" si="6"/>
        <v>-0.1532641656725271</v>
      </c>
      <c r="S7" s="22"/>
      <c r="U7" s="48" t="s">
        <v>14</v>
      </c>
      <c r="V7" s="20">
        <v>-0.25126615585545486</v>
      </c>
      <c r="W7" s="67">
        <v>-9.6313520323070945E-2</v>
      </c>
      <c r="X7" s="20">
        <v>-0.26830137272478538</v>
      </c>
      <c r="Y7" s="63">
        <v>-0.12627256534509324</v>
      </c>
      <c r="AT7" s="72"/>
    </row>
    <row r="8" spans="2:47" x14ac:dyDescent="0.25">
      <c r="B8" s="48" t="s">
        <v>15</v>
      </c>
      <c r="C8" s="49">
        <v>10137.732</v>
      </c>
      <c r="D8" s="17">
        <v>9844.3850000000002</v>
      </c>
      <c r="E8" s="17">
        <v>9540.3809999999994</v>
      </c>
      <c r="F8" s="16">
        <v>8639</v>
      </c>
      <c r="G8" s="18">
        <f t="shared" si="0"/>
        <v>-2.893615652889614E-2</v>
      </c>
      <c r="H8" s="18">
        <f t="shared" si="0"/>
        <v>-5.8923534376328024E-2</v>
      </c>
      <c r="I8" s="18">
        <f t="shared" si="1"/>
        <v>-0.14783701127628945</v>
      </c>
      <c r="J8" s="48">
        <f t="shared" si="7"/>
        <v>1</v>
      </c>
      <c r="K8" s="48">
        <f t="shared" si="2"/>
        <v>0</v>
      </c>
      <c r="L8" s="47">
        <f t="shared" si="3"/>
        <v>9.4480608269208483E-2</v>
      </c>
      <c r="M8" s="9"/>
      <c r="N8" s="19" t="str">
        <f t="shared" si="4"/>
        <v>BG</v>
      </c>
      <c r="O8" s="20">
        <f t="shared" si="5"/>
        <v>-5.8923534376328024E-2</v>
      </c>
      <c r="P8" s="20">
        <f t="shared" si="5"/>
        <v>-0.14783701127628945</v>
      </c>
      <c r="Q8" s="20">
        <f t="shared" si="6"/>
        <v>-0.10532400558865318</v>
      </c>
      <c r="R8" s="21">
        <f t="shared" si="6"/>
        <v>-0.12205665851849901</v>
      </c>
      <c r="S8" s="22"/>
      <c r="U8" s="48" t="s">
        <v>16</v>
      </c>
      <c r="V8" s="20">
        <v>-0.2482729509263023</v>
      </c>
      <c r="W8" s="67">
        <v>-0.11090412151322171</v>
      </c>
      <c r="X8" s="20">
        <v>-0.22791343441923706</v>
      </c>
      <c r="Y8" s="63">
        <v>-9.2880448678090533E-2</v>
      </c>
      <c r="AT8" s="72"/>
    </row>
    <row r="9" spans="2:47" x14ac:dyDescent="0.25">
      <c r="B9" s="48" t="s">
        <v>17</v>
      </c>
      <c r="C9" s="49">
        <v>1834</v>
      </c>
      <c r="D9" s="17">
        <v>1886.7650000000001</v>
      </c>
      <c r="E9" s="17">
        <v>1572.5830000000001</v>
      </c>
      <c r="F9" s="59">
        <v>1916</v>
      </c>
      <c r="G9" s="18">
        <f t="shared" si="0"/>
        <v>2.8770447110141761E-2</v>
      </c>
      <c r="H9" s="18">
        <f t="shared" si="0"/>
        <v>-0.14253925845147219</v>
      </c>
      <c r="I9" s="18">
        <f t="shared" si="1"/>
        <v>4.4711014176663122E-2</v>
      </c>
      <c r="J9" s="48">
        <f t="shared" si="7"/>
        <v>1</v>
      </c>
      <c r="K9" s="48">
        <f t="shared" si="2"/>
        <v>1</v>
      </c>
      <c r="L9" s="47">
        <f t="shared" si="3"/>
        <v>-0.21837766273703829</v>
      </c>
      <c r="M9" s="9"/>
      <c r="N9" s="19" t="str">
        <f t="shared" si="4"/>
        <v>CY</v>
      </c>
      <c r="O9" s="20">
        <f t="shared" si="5"/>
        <v>-0.14253925845147219</v>
      </c>
      <c r="P9" s="20">
        <f t="shared" si="5"/>
        <v>4.4711014176663122E-2</v>
      </c>
      <c r="Q9" s="20">
        <f t="shared" si="6"/>
        <v>-0.11215880492346952</v>
      </c>
      <c r="R9" s="21">
        <f t="shared" si="6"/>
        <v>-9.7956364194563439E-2</v>
      </c>
      <c r="S9" s="22"/>
      <c r="U9" s="48" t="s">
        <v>20</v>
      </c>
      <c r="V9" s="20">
        <v>-0.20995996593606658</v>
      </c>
      <c r="W9" s="67">
        <v>-8.4755337743690484E-2</v>
      </c>
      <c r="X9" s="20">
        <v>-0.21372530856547045</v>
      </c>
      <c r="Y9" s="63">
        <v>-9.4608502278045514E-2</v>
      </c>
      <c r="AT9" s="72"/>
    </row>
    <row r="10" spans="2:47" x14ac:dyDescent="0.25">
      <c r="B10" s="48" t="s">
        <v>19</v>
      </c>
      <c r="C10" s="49">
        <v>26148.534</v>
      </c>
      <c r="D10" s="17">
        <v>25264.675999999999</v>
      </c>
      <c r="E10" s="17">
        <v>24480.001</v>
      </c>
      <c r="F10" s="16">
        <v>25315</v>
      </c>
      <c r="G10" s="18">
        <f t="shared" si="0"/>
        <v>-3.3801436057562584E-2</v>
      </c>
      <c r="H10" s="18">
        <f t="shared" si="0"/>
        <v>-6.3809810523220878E-2</v>
      </c>
      <c r="I10" s="18">
        <f t="shared" si="1"/>
        <v>-3.1876892218890673E-2</v>
      </c>
      <c r="J10" s="48">
        <f t="shared" si="7"/>
        <v>1</v>
      </c>
      <c r="K10" s="48">
        <f t="shared" si="2"/>
        <v>1</v>
      </c>
      <c r="L10" s="47">
        <f t="shared" si="3"/>
        <v>-3.4109434881150529E-2</v>
      </c>
      <c r="M10" s="9"/>
      <c r="N10" s="19" t="str">
        <f t="shared" si="4"/>
        <v>CZ</v>
      </c>
      <c r="O10" s="20">
        <f t="shared" si="5"/>
        <v>-6.3809810523220878E-2</v>
      </c>
      <c r="P10" s="20">
        <f t="shared" si="5"/>
        <v>-3.1876892218890673E-2</v>
      </c>
      <c r="Q10" s="20">
        <f t="shared" si="6"/>
        <v>-0.11854147470662513</v>
      </c>
      <c r="R10" s="21">
        <f t="shared" si="6"/>
        <v>4.2147203827668678E-2</v>
      </c>
      <c r="S10" s="22"/>
      <c r="U10" s="48" t="s">
        <v>18</v>
      </c>
      <c r="V10" s="20">
        <v>-0.18666282692015346</v>
      </c>
      <c r="W10" s="67">
        <v>-0.13881731552483312</v>
      </c>
      <c r="X10" s="20">
        <v>-0.20147478381003525</v>
      </c>
      <c r="Y10" s="63">
        <v>-0.132513920440683</v>
      </c>
    </row>
    <row r="11" spans="2:47" x14ac:dyDescent="0.25">
      <c r="B11" s="48" t="s">
        <v>21</v>
      </c>
      <c r="C11" s="49">
        <v>219694.69099999999</v>
      </c>
      <c r="D11" s="17">
        <v>214703.01</v>
      </c>
      <c r="E11" s="17">
        <v>201656.16899999999</v>
      </c>
      <c r="F11" s="16">
        <v>194300</v>
      </c>
      <c r="G11" s="18">
        <f t="shared" si="0"/>
        <v>-2.2720990558665721E-2</v>
      </c>
      <c r="H11" s="18">
        <f t="shared" si="0"/>
        <v>-8.2107227616164846E-2</v>
      </c>
      <c r="I11" s="18">
        <f t="shared" si="1"/>
        <v>-0.11559082690805667</v>
      </c>
      <c r="J11" s="48">
        <f t="shared" si="7"/>
        <v>1</v>
      </c>
      <c r="K11" s="48">
        <f t="shared" si="2"/>
        <v>0</v>
      </c>
      <c r="L11" s="47">
        <f t="shared" si="3"/>
        <v>3.6478769960169154E-2</v>
      </c>
      <c r="M11" s="9"/>
      <c r="N11" s="19" t="str">
        <f t="shared" si="4"/>
        <v>DE</v>
      </c>
      <c r="O11" s="20">
        <f t="shared" si="5"/>
        <v>-8.2107227616164846E-2</v>
      </c>
      <c r="P11" s="20">
        <f t="shared" si="5"/>
        <v>-0.11559082690805667</v>
      </c>
      <c r="Q11" s="20">
        <f t="shared" si="6"/>
        <v>-0.1838463810250115</v>
      </c>
      <c r="R11" s="21">
        <f t="shared" si="6"/>
        <v>-0.13997121994218065</v>
      </c>
      <c r="S11" s="22"/>
      <c r="U11" s="48" t="s">
        <v>22</v>
      </c>
      <c r="V11" s="20">
        <v>-0.1577838136991857</v>
      </c>
      <c r="W11" s="67">
        <v>-3.4545211517180263E-2</v>
      </c>
      <c r="X11" s="20">
        <v>-0.16667655176163798</v>
      </c>
      <c r="Y11" s="63">
        <v>-0.13416267711080432</v>
      </c>
    </row>
    <row r="12" spans="2:47" x14ac:dyDescent="0.25">
      <c r="B12" s="48" t="s">
        <v>23</v>
      </c>
      <c r="C12" s="49">
        <v>15501.724</v>
      </c>
      <c r="D12" s="17">
        <v>14317.168</v>
      </c>
      <c r="E12" s="17">
        <v>13149.578</v>
      </c>
      <c r="F12" s="59">
        <v>15169.102894812526</v>
      </c>
      <c r="G12" s="18">
        <f t="shared" si="0"/>
        <v>-7.6414468481054154E-2</v>
      </c>
      <c r="H12" s="18">
        <f t="shared" si="0"/>
        <v>-0.15173447804902218</v>
      </c>
      <c r="I12" s="18">
        <f t="shared" si="1"/>
        <v>-2.1457039564597769E-2</v>
      </c>
      <c r="J12" s="48">
        <f t="shared" si="7"/>
        <v>1</v>
      </c>
      <c r="K12" s="48">
        <f t="shared" si="2"/>
        <v>1</v>
      </c>
      <c r="L12" s="47">
        <f t="shared" si="3"/>
        <v>-0.15358096623424161</v>
      </c>
      <c r="M12" s="9"/>
      <c r="N12" s="19" t="str">
        <f t="shared" si="4"/>
        <v>DK</v>
      </c>
      <c r="O12" s="20">
        <f t="shared" si="5"/>
        <v>-0.15173447804902218</v>
      </c>
      <c r="P12" s="20">
        <f t="shared" si="5"/>
        <v>-2.1457039564597769E-2</v>
      </c>
      <c r="Q12" s="20">
        <f t="shared" si="6"/>
        <v>-0.211988933235427</v>
      </c>
      <c r="R12" s="21">
        <f t="shared" si="6"/>
        <v>-9.8908244017498981E-2</v>
      </c>
      <c r="S12" s="22"/>
      <c r="U12" s="48" t="s">
        <v>23</v>
      </c>
      <c r="V12" s="20">
        <v>-0.15173447804902218</v>
      </c>
      <c r="W12" s="67">
        <v>-2.1457039564597769E-2</v>
      </c>
      <c r="X12" s="20">
        <v>-0.211988933235427</v>
      </c>
      <c r="Y12" s="63">
        <v>-9.8908244017498981E-2</v>
      </c>
    </row>
    <row r="13" spans="2:47" x14ac:dyDescent="0.25">
      <c r="B13" s="48" t="s">
        <v>24</v>
      </c>
      <c r="C13" s="49">
        <v>2860.86</v>
      </c>
      <c r="D13" s="17">
        <v>2891.77</v>
      </c>
      <c r="E13" s="17">
        <v>2750.819</v>
      </c>
      <c r="F13" s="16">
        <v>2800</v>
      </c>
      <c r="G13" s="18">
        <f t="shared" si="0"/>
        <v>1.0804443419111687E-2</v>
      </c>
      <c r="H13" s="18">
        <f t="shared" si="0"/>
        <v>-3.8464307935376141E-2</v>
      </c>
      <c r="I13" s="18">
        <f t="shared" si="1"/>
        <v>-2.1273323406248545E-2</v>
      </c>
      <c r="J13" s="48">
        <f t="shared" si="7"/>
        <v>1</v>
      </c>
      <c r="K13" s="48">
        <f t="shared" si="2"/>
        <v>1</v>
      </c>
      <c r="L13" s="47">
        <f t="shared" si="3"/>
        <v>-1.7878675405397462E-2</v>
      </c>
      <c r="M13" s="9"/>
      <c r="N13" s="19" t="str">
        <f t="shared" si="4"/>
        <v>EE</v>
      </c>
      <c r="O13" s="20">
        <f t="shared" si="5"/>
        <v>-3.8464307935376141E-2</v>
      </c>
      <c r="P13" s="20">
        <f t="shared" si="5"/>
        <v>-2.1273323406248545E-2</v>
      </c>
      <c r="Q13" s="20">
        <f t="shared" si="6"/>
        <v>-0.18507215288980861</v>
      </c>
      <c r="R13" s="21">
        <f t="shared" si="6"/>
        <v>0.23010478333678663</v>
      </c>
      <c r="S13" s="22"/>
      <c r="U13" s="48" t="s">
        <v>33</v>
      </c>
      <c r="V13" s="20">
        <v>-0.1492967439363716</v>
      </c>
      <c r="W13" s="67">
        <v>-5.3229703667596051E-2</v>
      </c>
      <c r="X13" s="20">
        <v>-0.17592465160142778</v>
      </c>
      <c r="Y13" s="63">
        <v>-6.1538561443353679E-2</v>
      </c>
    </row>
    <row r="14" spans="2:47" x14ac:dyDescent="0.25">
      <c r="B14" s="48" t="s">
        <v>16</v>
      </c>
      <c r="C14" s="49">
        <v>98117.652000000002</v>
      </c>
      <c r="D14" s="17">
        <v>86486.135999999999</v>
      </c>
      <c r="E14" s="17">
        <v>73757.692999999999</v>
      </c>
      <c r="F14" s="59">
        <v>87236</v>
      </c>
      <c r="G14" s="18">
        <f t="shared" si="0"/>
        <v>-0.11854661992930693</v>
      </c>
      <c r="H14" s="18">
        <f t="shared" si="0"/>
        <v>-0.2482729509263023</v>
      </c>
      <c r="I14" s="18">
        <f t="shared" si="1"/>
        <v>-0.11090412151322171</v>
      </c>
      <c r="J14" s="48">
        <f t="shared" si="7"/>
        <v>1</v>
      </c>
      <c r="K14" s="48">
        <f t="shared" si="2"/>
        <v>1</v>
      </c>
      <c r="L14" s="47">
        <f t="shared" si="3"/>
        <v>-0.18273764338046747</v>
      </c>
      <c r="M14" s="9"/>
      <c r="N14" s="19" t="str">
        <f t="shared" si="4"/>
        <v>ES</v>
      </c>
      <c r="O14" s="20">
        <f t="shared" si="5"/>
        <v>-0.2482729509263023</v>
      </c>
      <c r="P14" s="20">
        <f t="shared" si="5"/>
        <v>-0.11090412151322171</v>
      </c>
      <c r="Q14" s="20">
        <f t="shared" si="6"/>
        <v>-0.22791343441923706</v>
      </c>
      <c r="R14" s="21">
        <f t="shared" si="6"/>
        <v>-9.2880448678090533E-2</v>
      </c>
      <c r="S14" s="22"/>
      <c r="U14" s="48" t="s">
        <v>35</v>
      </c>
      <c r="V14" s="20">
        <v>-0.14423516312075813</v>
      </c>
      <c r="W14" s="67">
        <v>-2.6675427914669703E-3</v>
      </c>
      <c r="X14" s="20">
        <v>-0.15461732610076795</v>
      </c>
      <c r="Y14" s="63">
        <v>-1.7214539100516069E-2</v>
      </c>
    </row>
    <row r="15" spans="2:47" x14ac:dyDescent="0.25">
      <c r="B15" s="48" t="s">
        <v>27</v>
      </c>
      <c r="C15" s="49">
        <v>25218.55</v>
      </c>
      <c r="D15" s="17">
        <v>25373.322</v>
      </c>
      <c r="E15" s="17">
        <v>23328.498</v>
      </c>
      <c r="F15" s="16">
        <v>26660</v>
      </c>
      <c r="G15" s="18">
        <f t="shared" si="0"/>
        <v>6.1372283497662661E-3</v>
      </c>
      <c r="H15" s="18">
        <f t="shared" si="0"/>
        <v>-7.4946894250462415E-2</v>
      </c>
      <c r="I15" s="18">
        <f t="shared" si="1"/>
        <v>5.715832194951731E-2</v>
      </c>
      <c r="J15" s="48">
        <f t="shared" si="7"/>
        <v>1</v>
      </c>
      <c r="K15" s="48">
        <f t="shared" si="2"/>
        <v>1</v>
      </c>
      <c r="L15" s="47">
        <f t="shared" si="3"/>
        <v>-0.14280825109271933</v>
      </c>
      <c r="M15" s="9"/>
      <c r="N15" s="19" t="str">
        <f t="shared" si="4"/>
        <v>FI</v>
      </c>
      <c r="O15" s="20">
        <f t="shared" si="5"/>
        <v>-7.4946894250462415E-2</v>
      </c>
      <c r="P15" s="20">
        <f t="shared" si="5"/>
        <v>5.715832194951731E-2</v>
      </c>
      <c r="Q15" s="20">
        <f t="shared" si="6"/>
        <v>-0.11039600788910919</v>
      </c>
      <c r="R15" s="21">
        <f t="shared" si="6"/>
        <v>6.8527919538000193E-2</v>
      </c>
      <c r="S15" s="22"/>
      <c r="U15" s="48" t="s">
        <v>17</v>
      </c>
      <c r="V15" s="20">
        <v>-0.14253925845147219</v>
      </c>
      <c r="W15" s="67">
        <v>4.4711014176663122E-2</v>
      </c>
      <c r="X15" s="20">
        <v>-0.11215880492346952</v>
      </c>
      <c r="Y15" s="63">
        <v>-9.7956364194563439E-2</v>
      </c>
    </row>
    <row r="16" spans="2:47" x14ac:dyDescent="0.25">
      <c r="B16" s="48" t="s">
        <v>18</v>
      </c>
      <c r="C16" s="49">
        <v>160128.62599999999</v>
      </c>
      <c r="D16" s="17">
        <v>145532.533</v>
      </c>
      <c r="E16" s="17">
        <v>130238.564</v>
      </c>
      <c r="F16" s="59">
        <v>137900</v>
      </c>
      <c r="G16" s="18">
        <f t="shared" si="0"/>
        <v>-9.1152302774395899E-2</v>
      </c>
      <c r="H16" s="18">
        <f t="shared" si="0"/>
        <v>-0.18666282692015346</v>
      </c>
      <c r="I16" s="18">
        <f t="shared" si="1"/>
        <v>-0.13881731552483312</v>
      </c>
      <c r="J16" s="48">
        <f t="shared" si="7"/>
        <v>1</v>
      </c>
      <c r="K16" s="48">
        <f t="shared" si="2"/>
        <v>1</v>
      </c>
      <c r="L16" s="47">
        <f t="shared" si="3"/>
        <v>-5.8826170718528512E-2</v>
      </c>
      <c r="M16" s="9"/>
      <c r="N16" s="19" t="str">
        <f t="shared" si="4"/>
        <v>FR</v>
      </c>
      <c r="O16" s="20">
        <f t="shared" si="5"/>
        <v>-0.18666282692015346</v>
      </c>
      <c r="P16" s="20">
        <f t="shared" si="5"/>
        <v>-0.13881731552483312</v>
      </c>
      <c r="Q16" s="20">
        <f t="shared" si="6"/>
        <v>-0.20147478381003525</v>
      </c>
      <c r="R16" s="21">
        <f t="shared" si="6"/>
        <v>-0.132513920440683</v>
      </c>
      <c r="S16" s="22"/>
      <c r="U16" s="48" t="s">
        <v>31</v>
      </c>
      <c r="V16" s="20">
        <v>-0.11362502541189468</v>
      </c>
      <c r="W16" s="67">
        <v>-7.232708890531736E-2</v>
      </c>
      <c r="X16" s="20">
        <v>-0.10151707047168679</v>
      </c>
      <c r="Y16" s="63">
        <v>-7.0020747234984304E-2</v>
      </c>
    </row>
    <row r="17" spans="2:25" x14ac:dyDescent="0.25">
      <c r="B17" s="48" t="s">
        <v>12</v>
      </c>
      <c r="C17" s="49">
        <v>21022.402999999998</v>
      </c>
      <c r="D17" s="17">
        <v>16188.841</v>
      </c>
      <c r="E17" s="17">
        <v>14328.672</v>
      </c>
      <c r="F17" s="16">
        <v>18400</v>
      </c>
      <c r="G17" s="18">
        <f t="shared" si="0"/>
        <v>-0.2299243335788016</v>
      </c>
      <c r="H17" s="18">
        <f t="shared" si="0"/>
        <v>-0.31840941304378945</v>
      </c>
      <c r="I17" s="18">
        <f t="shared" si="1"/>
        <v>-0.124743256039759</v>
      </c>
      <c r="J17" s="48">
        <f t="shared" si="7"/>
        <v>1</v>
      </c>
      <c r="K17" s="48">
        <f t="shared" si="2"/>
        <v>1</v>
      </c>
      <c r="L17" s="47">
        <f t="shared" si="3"/>
        <v>-0.28413854403255229</v>
      </c>
      <c r="M17" s="9"/>
      <c r="N17" s="19" t="str">
        <f t="shared" si="4"/>
        <v>EL</v>
      </c>
      <c r="O17" s="20">
        <f t="shared" si="5"/>
        <v>-0.31840941304378945</v>
      </c>
      <c r="P17" s="20">
        <f t="shared" si="5"/>
        <v>-0.124743256039759</v>
      </c>
      <c r="Q17" s="20">
        <f t="shared" si="6"/>
        <v>-0.35036309600092264</v>
      </c>
      <c r="R17" s="21">
        <f t="shared" si="6"/>
        <v>-0.18458806742684186</v>
      </c>
      <c r="S17" s="22"/>
      <c r="U17" s="48" t="s">
        <v>26</v>
      </c>
      <c r="V17" s="20">
        <v>-0.10610132153722229</v>
      </c>
      <c r="W17" s="67">
        <v>-3.8600733094567463E-2</v>
      </c>
      <c r="X17" s="20">
        <v>-0.1507452395831167</v>
      </c>
      <c r="Y17" s="63">
        <v>0.17211483004334971</v>
      </c>
    </row>
    <row r="18" spans="2:25" x14ac:dyDescent="0.25">
      <c r="B18" s="48" t="s">
        <v>26</v>
      </c>
      <c r="C18" s="49">
        <v>7239.4480000000003</v>
      </c>
      <c r="D18" s="17">
        <v>6911.5159999999996</v>
      </c>
      <c r="E18" s="17">
        <v>6471.3329999999996</v>
      </c>
      <c r="F18" s="16">
        <v>6960</v>
      </c>
      <c r="G18" s="18">
        <f t="shared" si="0"/>
        <v>-4.5297928792361053E-2</v>
      </c>
      <c r="H18" s="18">
        <f t="shared" si="0"/>
        <v>-0.10610132153722229</v>
      </c>
      <c r="I18" s="18">
        <f t="shared" si="1"/>
        <v>-3.8600733094567463E-2</v>
      </c>
      <c r="J18" s="48">
        <f t="shared" si="7"/>
        <v>1</v>
      </c>
      <c r="K18" s="48">
        <f t="shared" si="2"/>
        <v>1</v>
      </c>
      <c r="L18" s="47">
        <f t="shared" si="3"/>
        <v>-7.5512572139310466E-2</v>
      </c>
      <c r="M18" s="9"/>
      <c r="N18" s="19" t="str">
        <f t="shared" si="4"/>
        <v>HR</v>
      </c>
      <c r="O18" s="20">
        <f t="shared" si="5"/>
        <v>-0.10610132153722229</v>
      </c>
      <c r="P18" s="20">
        <f t="shared" si="5"/>
        <v>-3.8600733094567463E-2</v>
      </c>
      <c r="Q18" s="20">
        <f t="shared" si="6"/>
        <v>-0.1507452395831167</v>
      </c>
      <c r="R18" s="21">
        <f t="shared" si="6"/>
        <v>0.17211483004334971</v>
      </c>
      <c r="S18" s="22"/>
      <c r="U18" s="48" t="s">
        <v>28</v>
      </c>
      <c r="V18" s="20">
        <v>-0.10268579268612921</v>
      </c>
      <c r="W18" s="67">
        <v>-0.10188337133601078</v>
      </c>
      <c r="X18" s="20">
        <v>-0.12800537858764649</v>
      </c>
      <c r="Y18" s="63">
        <v>-5.9390313798991179E-2</v>
      </c>
    </row>
    <row r="19" spans="2:25" x14ac:dyDescent="0.25">
      <c r="B19" s="48" t="s">
        <v>30</v>
      </c>
      <c r="C19" s="49">
        <v>18741.555</v>
      </c>
      <c r="D19" s="17">
        <v>18603.202000000001</v>
      </c>
      <c r="E19" s="17">
        <v>18008.684000000001</v>
      </c>
      <c r="F19" s="59">
        <v>18200</v>
      </c>
      <c r="G19" s="18">
        <f t="shared" si="0"/>
        <v>-7.3821515877416921E-3</v>
      </c>
      <c r="H19" s="18">
        <f t="shared" si="0"/>
        <v>-3.9104065804571708E-2</v>
      </c>
      <c r="I19" s="18">
        <f t="shared" si="1"/>
        <v>-2.889594806834328E-2</v>
      </c>
      <c r="J19" s="48">
        <f t="shared" si="7"/>
        <v>1</v>
      </c>
      <c r="K19" s="48">
        <f t="shared" si="2"/>
        <v>1</v>
      </c>
      <c r="L19" s="47">
        <f t="shared" si="3"/>
        <v>-1.0623541398138746E-2</v>
      </c>
      <c r="M19" s="9"/>
      <c r="N19" s="19" t="str">
        <f t="shared" si="4"/>
        <v>HU</v>
      </c>
      <c r="O19" s="20">
        <f t="shared" si="5"/>
        <v>-3.9104065804571708E-2</v>
      </c>
      <c r="P19" s="20">
        <f t="shared" si="5"/>
        <v>-2.889594806834328E-2</v>
      </c>
      <c r="Q19" s="20">
        <f t="shared" si="6"/>
        <v>-9.3150936846354004E-2</v>
      </c>
      <c r="R19" s="21">
        <f t="shared" si="6"/>
        <v>9.8436215391595194E-3</v>
      </c>
      <c r="S19" s="22"/>
      <c r="U19" s="48" t="s">
        <v>13</v>
      </c>
      <c r="V19" s="20">
        <v>-9.6023513832565355E-2</v>
      </c>
      <c r="W19" s="67">
        <v>-0.11757692815007259</v>
      </c>
      <c r="X19" s="20">
        <v>-0.14972446111512938</v>
      </c>
      <c r="Y19" s="63">
        <v>-0.1532641656725271</v>
      </c>
    </row>
    <row r="20" spans="2:25" x14ac:dyDescent="0.25">
      <c r="B20" s="48" t="s">
        <v>31</v>
      </c>
      <c r="C20" s="49">
        <v>12612.204</v>
      </c>
      <c r="D20" s="17">
        <v>12375.401</v>
      </c>
      <c r="E20" s="17">
        <v>11179.142</v>
      </c>
      <c r="F20" s="16">
        <v>11700</v>
      </c>
      <c r="G20" s="18">
        <f t="shared" si="0"/>
        <v>-1.8775703279141354E-2</v>
      </c>
      <c r="H20" s="18">
        <f t="shared" si="0"/>
        <v>-0.11362502541189468</v>
      </c>
      <c r="I20" s="18">
        <f t="shared" si="1"/>
        <v>-7.232708890531736E-2</v>
      </c>
      <c r="J20" s="48">
        <f t="shared" si="7"/>
        <v>1</v>
      </c>
      <c r="K20" s="48">
        <f t="shared" si="2"/>
        <v>1</v>
      </c>
      <c r="L20" s="47">
        <f t="shared" si="3"/>
        <v>-4.6591947754129982E-2</v>
      </c>
      <c r="M20" s="9"/>
      <c r="N20" s="19" t="str">
        <f t="shared" si="4"/>
        <v>IE</v>
      </c>
      <c r="O20" s="20">
        <f t="shared" si="5"/>
        <v>-0.11362502541189468</v>
      </c>
      <c r="P20" s="20">
        <f t="shared" si="5"/>
        <v>-7.232708890531736E-2</v>
      </c>
      <c r="Q20" s="20">
        <f t="shared" si="6"/>
        <v>-0.10151707047168679</v>
      </c>
      <c r="R20" s="21">
        <f t="shared" si="6"/>
        <v>-7.0020747234984304E-2</v>
      </c>
      <c r="S20" s="22"/>
      <c r="U20" s="48" t="s">
        <v>21</v>
      </c>
      <c r="V20" s="20">
        <v>-8.2107227616164846E-2</v>
      </c>
      <c r="W20" s="67">
        <v>-0.11559082690805667</v>
      </c>
      <c r="X20" s="20">
        <v>-0.1838463810250115</v>
      </c>
      <c r="Y20" s="63">
        <v>-0.13997121994218065</v>
      </c>
    </row>
    <row r="21" spans="2:25" x14ac:dyDescent="0.25">
      <c r="B21" s="48" t="s">
        <v>14</v>
      </c>
      <c r="C21" s="49">
        <v>137215.73000000001</v>
      </c>
      <c r="D21" s="17">
        <v>115355.54300000001</v>
      </c>
      <c r="E21" s="17">
        <v>102738.061</v>
      </c>
      <c r="F21" s="16">
        <v>124000</v>
      </c>
      <c r="G21" s="18">
        <f t="shared" si="0"/>
        <v>-0.15931254383152726</v>
      </c>
      <c r="H21" s="18">
        <f t="shared" si="0"/>
        <v>-0.25126615585545486</v>
      </c>
      <c r="I21" s="18">
        <f t="shared" si="1"/>
        <v>-9.6313520323070945E-2</v>
      </c>
      <c r="J21" s="48">
        <f t="shared" si="7"/>
        <v>1</v>
      </c>
      <c r="K21" s="48">
        <f t="shared" si="2"/>
        <v>1</v>
      </c>
      <c r="L21" s="47">
        <f t="shared" si="3"/>
        <v>-0.20695289353378002</v>
      </c>
      <c r="M21" s="9"/>
      <c r="N21" s="19" t="str">
        <f t="shared" si="4"/>
        <v>IT</v>
      </c>
      <c r="O21" s="20">
        <f t="shared" si="5"/>
        <v>-0.25126615585545486</v>
      </c>
      <c r="P21" s="20">
        <f t="shared" si="5"/>
        <v>-9.6313520323070945E-2</v>
      </c>
      <c r="Q21" s="20">
        <f t="shared" si="6"/>
        <v>-0.26830137272478538</v>
      </c>
      <c r="R21" s="21">
        <f t="shared" si="6"/>
        <v>-0.12627256534509324</v>
      </c>
      <c r="S21" s="22"/>
      <c r="U21" s="48" t="s">
        <v>27</v>
      </c>
      <c r="V21" s="20">
        <v>-7.4946894250462415E-2</v>
      </c>
      <c r="W21" s="67">
        <v>5.715832194951731E-2</v>
      </c>
      <c r="X21" s="20">
        <v>-0.11039600788910919</v>
      </c>
      <c r="Y21" s="63">
        <v>6.8527919538000193E-2</v>
      </c>
    </row>
    <row r="22" spans="2:25" x14ac:dyDescent="0.25">
      <c r="B22" s="48" t="s">
        <v>32</v>
      </c>
      <c r="C22" s="49">
        <v>4668.8410000000003</v>
      </c>
      <c r="D22" s="17">
        <v>5557.6450000000004</v>
      </c>
      <c r="E22" s="17">
        <v>5308.2359999999999</v>
      </c>
      <c r="F22" s="16">
        <v>4300</v>
      </c>
      <c r="G22" s="18">
        <f t="shared" si="0"/>
        <v>0.19036930150330678</v>
      </c>
      <c r="H22" s="18">
        <f t="shared" si="0"/>
        <v>0.13694940564478419</v>
      </c>
      <c r="I22" s="18">
        <f t="shared" si="1"/>
        <v>-7.9000548530138492E-2</v>
      </c>
      <c r="J22" s="48">
        <f t="shared" si="7"/>
        <v>0</v>
      </c>
      <c r="K22" s="48">
        <f t="shared" si="2"/>
        <v>0</v>
      </c>
      <c r="L22" s="47">
        <f t="shared" si="3"/>
        <v>0.18993805098341518</v>
      </c>
      <c r="M22" s="9"/>
      <c r="N22" s="19" t="str">
        <f t="shared" si="4"/>
        <v>LT</v>
      </c>
      <c r="O22" s="20">
        <f t="shared" si="5"/>
        <v>0.13694940564478419</v>
      </c>
      <c r="P22" s="20">
        <f t="shared" si="5"/>
        <v>-7.9000548530138492E-2</v>
      </c>
      <c r="Q22" s="20">
        <f t="shared" ref="Q22:R35" si="8">H57</f>
        <v>-0.2263241962749728</v>
      </c>
      <c r="R22" s="21">
        <f t="shared" si="8"/>
        <v>-0.19358796818337987</v>
      </c>
      <c r="S22" s="22"/>
      <c r="U22" s="48" t="s">
        <v>25</v>
      </c>
      <c r="V22" s="20">
        <v>-6.9489238877893822E-2</v>
      </c>
      <c r="W22" s="67">
        <v>-8.8552892117931825E-2</v>
      </c>
      <c r="X22" s="20">
        <v>-0.14826798180915679</v>
      </c>
      <c r="Y22" s="63">
        <v>-0.11416316147084915</v>
      </c>
    </row>
    <row r="23" spans="2:25" x14ac:dyDescent="0.25">
      <c r="B23" s="48" t="s">
        <v>33</v>
      </c>
      <c r="C23" s="49">
        <v>4478.3829999999998</v>
      </c>
      <c r="D23" s="17">
        <v>4388.9369999999999</v>
      </c>
      <c r="E23" s="17">
        <v>3809.7750000000001</v>
      </c>
      <c r="F23" s="16">
        <v>4240</v>
      </c>
      <c r="G23" s="18">
        <f t="shared" si="0"/>
        <v>-1.9972833944751911E-2</v>
      </c>
      <c r="H23" s="18">
        <f t="shared" si="0"/>
        <v>-0.1492967439363716</v>
      </c>
      <c r="I23" s="18">
        <f t="shared" si="1"/>
        <v>-5.3229703667596051E-2</v>
      </c>
      <c r="J23" s="48">
        <f t="shared" si="7"/>
        <v>1</v>
      </c>
      <c r="K23" s="48">
        <f t="shared" si="2"/>
        <v>1</v>
      </c>
      <c r="L23" s="47">
        <f t="shared" si="3"/>
        <v>-0.11292661640123101</v>
      </c>
      <c r="M23" s="9"/>
      <c r="N23" s="19" t="str">
        <f t="shared" si="4"/>
        <v>LU</v>
      </c>
      <c r="O23" s="20">
        <f t="shared" si="5"/>
        <v>-0.1492967439363716</v>
      </c>
      <c r="P23" s="20">
        <f t="shared" si="5"/>
        <v>-5.3229703667596051E-2</v>
      </c>
      <c r="Q23" s="20">
        <f t="shared" si="8"/>
        <v>-0.17592465160142778</v>
      </c>
      <c r="R23" s="21">
        <f t="shared" si="8"/>
        <v>-6.1538561443353679E-2</v>
      </c>
      <c r="S23" s="22"/>
      <c r="U23" s="48" t="s">
        <v>11</v>
      </c>
      <c r="V23" s="20">
        <v>-6.4109701142989528E-2</v>
      </c>
      <c r="W23" s="67">
        <v>-9.9864178402991444E-2</v>
      </c>
      <c r="X23" s="20">
        <v>-9.135326819752021E-2</v>
      </c>
      <c r="Y23" s="63">
        <v>-3.6270221569481231E-2</v>
      </c>
    </row>
    <row r="24" spans="2:25" x14ac:dyDescent="0.25">
      <c r="B24" s="48" t="s">
        <v>34</v>
      </c>
      <c r="C24" s="49">
        <v>4018.27</v>
      </c>
      <c r="D24" s="17">
        <v>4080.5540000000001</v>
      </c>
      <c r="E24" s="17">
        <v>3855.2950000000001</v>
      </c>
      <c r="F24" s="16">
        <v>4465.5600000000004</v>
      </c>
      <c r="G24" s="18">
        <f t="shared" si="0"/>
        <v>1.5500202823603315E-2</v>
      </c>
      <c r="H24" s="18">
        <f t="shared" si="0"/>
        <v>-4.0558499055563635E-2</v>
      </c>
      <c r="I24" s="18">
        <f t="shared" si="1"/>
        <v>0.11131407297170193</v>
      </c>
      <c r="J24" s="48">
        <f t="shared" si="7"/>
        <v>1</v>
      </c>
      <c r="K24" s="48">
        <f t="shared" si="2"/>
        <v>1</v>
      </c>
      <c r="L24" s="47">
        <f t="shared" si="3"/>
        <v>-0.15829268577372169</v>
      </c>
      <c r="M24" s="9"/>
      <c r="N24" s="19" t="str">
        <f t="shared" si="4"/>
        <v>LV</v>
      </c>
      <c r="O24" s="20">
        <f t="shared" si="5"/>
        <v>-4.0558499055563635E-2</v>
      </c>
      <c r="P24" s="20">
        <f t="shared" si="5"/>
        <v>0.11131407297170193</v>
      </c>
      <c r="Q24" s="20">
        <f t="shared" si="8"/>
        <v>-5.0853238066065121E-2</v>
      </c>
      <c r="R24" s="21">
        <f t="shared" si="8"/>
        <v>0.19610940538692212</v>
      </c>
      <c r="S24" s="22"/>
      <c r="U24" s="48" t="s">
        <v>19</v>
      </c>
      <c r="V24" s="20">
        <v>-6.3809810523220878E-2</v>
      </c>
      <c r="W24" s="67">
        <v>-3.1876892218890673E-2</v>
      </c>
      <c r="X24" s="20">
        <v>-0.11854147470662513</v>
      </c>
      <c r="Y24" s="63">
        <v>4.2147203827668678E-2</v>
      </c>
    </row>
    <row r="25" spans="2:25" x14ac:dyDescent="0.25">
      <c r="B25" s="48" t="s">
        <v>36</v>
      </c>
      <c r="C25" s="49">
        <v>464.34500000000003</v>
      </c>
      <c r="D25" s="17">
        <v>696.72299999999996</v>
      </c>
      <c r="E25" s="17">
        <v>544.62900000000002</v>
      </c>
      <c r="F25" s="59">
        <v>633.875</v>
      </c>
      <c r="G25" s="18">
        <f t="shared" si="0"/>
        <v>0.50044255887325129</v>
      </c>
      <c r="H25" s="18">
        <f t="shared" si="0"/>
        <v>0.1728973069592652</v>
      </c>
      <c r="I25" s="18">
        <f t="shared" si="1"/>
        <v>0.36509491864884946</v>
      </c>
      <c r="J25" s="48">
        <f t="shared" si="7"/>
        <v>0</v>
      </c>
      <c r="K25" s="48">
        <f t="shared" si="2"/>
        <v>1</v>
      </c>
      <c r="L25" s="47">
        <f t="shared" si="3"/>
        <v>-0.16386567736936516</v>
      </c>
      <c r="M25" s="9"/>
      <c r="N25" s="19" t="str">
        <f t="shared" si="4"/>
        <v>MT</v>
      </c>
      <c r="O25" s="20">
        <f t="shared" si="5"/>
        <v>0.1728973069592652</v>
      </c>
      <c r="P25" s="20">
        <f t="shared" si="5"/>
        <v>0.36509491864884946</v>
      </c>
      <c r="Q25" s="20">
        <f t="shared" si="8"/>
        <v>-0.19081576156929902</v>
      </c>
      <c r="R25" s="21">
        <f t="shared" si="8"/>
        <v>-0.10136056724701081</v>
      </c>
      <c r="S25" s="22"/>
      <c r="U25" s="48" t="s">
        <v>15</v>
      </c>
      <c r="V25" s="20">
        <v>-5.8923534376328024E-2</v>
      </c>
      <c r="W25" s="67">
        <v>-0.14783701127628945</v>
      </c>
      <c r="X25" s="20">
        <v>-0.10532400558865318</v>
      </c>
      <c r="Y25" s="63">
        <v>-0.12205665851849901</v>
      </c>
    </row>
    <row r="26" spans="2:25" x14ac:dyDescent="0.25">
      <c r="B26" s="48" t="s">
        <v>22</v>
      </c>
      <c r="C26" s="49">
        <v>54067.783000000003</v>
      </c>
      <c r="D26" s="17">
        <v>49663.747000000003</v>
      </c>
      <c r="E26" s="17">
        <v>45536.762000000002</v>
      </c>
      <c r="F26" s="16">
        <v>52200</v>
      </c>
      <c r="G26" s="18">
        <f t="shared" si="0"/>
        <v>-8.145397787070352E-2</v>
      </c>
      <c r="H26" s="18">
        <f t="shared" si="0"/>
        <v>-0.1577838136991857</v>
      </c>
      <c r="I26" s="18">
        <f t="shared" si="1"/>
        <v>-3.4545211517180263E-2</v>
      </c>
      <c r="J26" s="48">
        <f t="shared" si="7"/>
        <v>1</v>
      </c>
      <c r="K26" s="48">
        <f t="shared" si="2"/>
        <v>1</v>
      </c>
      <c r="L26" s="47">
        <f t="shared" si="3"/>
        <v>-0.14632656577558142</v>
      </c>
      <c r="M26" s="9"/>
      <c r="N26" s="19" t="str">
        <f t="shared" si="4"/>
        <v>NL</v>
      </c>
      <c r="O26" s="20">
        <f t="shared" si="5"/>
        <v>-0.1577838136991857</v>
      </c>
      <c r="P26" s="20">
        <f t="shared" si="5"/>
        <v>-3.4545211517180263E-2</v>
      </c>
      <c r="Q26" s="20">
        <f t="shared" si="8"/>
        <v>-0.16667655176163798</v>
      </c>
      <c r="R26" s="21">
        <f t="shared" si="8"/>
        <v>-0.13416267711080432</v>
      </c>
      <c r="S26" s="22"/>
      <c r="U26" s="48" t="s">
        <v>29</v>
      </c>
      <c r="V26" s="20">
        <v>-4.3524079109146019E-2</v>
      </c>
      <c r="W26" s="67">
        <v>0.23251842131300759</v>
      </c>
      <c r="X26" s="20">
        <v>-0.14265520820495847</v>
      </c>
      <c r="Y26" s="63">
        <v>0.19218776743802701</v>
      </c>
    </row>
    <row r="27" spans="2:25" x14ac:dyDescent="0.25">
      <c r="B27" s="48" t="s">
        <v>37</v>
      </c>
      <c r="C27" s="49">
        <v>58490.817999999999</v>
      </c>
      <c r="D27" s="17">
        <v>73730.455000000002</v>
      </c>
      <c r="E27" s="17">
        <v>71144.608999999997</v>
      </c>
      <c r="F27" s="16">
        <v>71600</v>
      </c>
      <c r="G27" s="18">
        <f t="shared" si="0"/>
        <v>0.26054751020920919</v>
      </c>
      <c r="H27" s="18">
        <f t="shared" si="0"/>
        <v>0.21633807549075468</v>
      </c>
      <c r="I27" s="18">
        <f t="shared" si="1"/>
        <v>0.22412375904881343</v>
      </c>
      <c r="J27" s="48">
        <f t="shared" si="7"/>
        <v>0</v>
      </c>
      <c r="K27" s="48">
        <f t="shared" si="2"/>
        <v>1</v>
      </c>
      <c r="L27" s="47">
        <f t="shared" si="3"/>
        <v>-6.4009206937942868E-3</v>
      </c>
      <c r="M27" s="9"/>
      <c r="N27" s="19" t="str">
        <f t="shared" si="4"/>
        <v>PL</v>
      </c>
      <c r="O27" s="20">
        <f t="shared" si="5"/>
        <v>0.21633807549075468</v>
      </c>
      <c r="P27" s="20">
        <f t="shared" si="5"/>
        <v>0.22412375904881343</v>
      </c>
      <c r="Q27" s="20">
        <f t="shared" si="8"/>
        <v>0.10123031672870586</v>
      </c>
      <c r="R27" s="21">
        <f t="shared" si="8"/>
        <v>9.6010023261789534E-2</v>
      </c>
      <c r="S27" s="22"/>
      <c r="U27" s="48" t="s">
        <v>34</v>
      </c>
      <c r="V27" s="20">
        <v>-4.0558499055563635E-2</v>
      </c>
      <c r="W27" s="67">
        <v>0.11131407297170193</v>
      </c>
      <c r="X27" s="20">
        <v>-5.0853238066065121E-2</v>
      </c>
      <c r="Y27" s="63">
        <v>0.19610940538692212</v>
      </c>
    </row>
    <row r="28" spans="2:25" x14ac:dyDescent="0.25">
      <c r="B28" s="48" t="s">
        <v>20</v>
      </c>
      <c r="C28" s="49">
        <v>19011.310000000001</v>
      </c>
      <c r="D28" s="17">
        <v>17133.289000000001</v>
      </c>
      <c r="E28" s="17">
        <v>15019.696</v>
      </c>
      <c r="F28" s="16">
        <v>17400</v>
      </c>
      <c r="G28" s="18">
        <f t="shared" si="0"/>
        <v>-9.8784407807773422E-2</v>
      </c>
      <c r="H28" s="18">
        <f t="shared" si="0"/>
        <v>-0.20995996593606658</v>
      </c>
      <c r="I28" s="18">
        <f t="shared" si="1"/>
        <v>-8.4755337743690484E-2</v>
      </c>
      <c r="J28" s="48">
        <f t="shared" si="7"/>
        <v>1</v>
      </c>
      <c r="K28" s="48">
        <f t="shared" si="2"/>
        <v>1</v>
      </c>
      <c r="L28" s="47">
        <f t="shared" si="3"/>
        <v>-0.15847884005109025</v>
      </c>
      <c r="M28" s="9"/>
      <c r="N28" s="19" t="str">
        <f t="shared" si="4"/>
        <v>PT</v>
      </c>
      <c r="O28" s="20">
        <f t="shared" si="5"/>
        <v>-0.20995996593606658</v>
      </c>
      <c r="P28" s="20">
        <f t="shared" si="5"/>
        <v>-8.4755337743690484E-2</v>
      </c>
      <c r="Q28" s="20">
        <f t="shared" si="8"/>
        <v>-0.21372530856547045</v>
      </c>
      <c r="R28" s="21">
        <f t="shared" si="8"/>
        <v>-9.4608502278045514E-2</v>
      </c>
      <c r="S28" s="22"/>
      <c r="U28" s="48" t="s">
        <v>30</v>
      </c>
      <c r="V28" s="20">
        <v>-3.9104065804571708E-2</v>
      </c>
      <c r="W28" s="67">
        <v>-2.889594806834328E-2</v>
      </c>
      <c r="X28" s="20">
        <v>-9.3150936846354004E-2</v>
      </c>
      <c r="Y28" s="63">
        <v>9.8436215391595194E-3</v>
      </c>
    </row>
    <row r="29" spans="2:25" x14ac:dyDescent="0.25">
      <c r="B29" s="48" t="s">
        <v>29</v>
      </c>
      <c r="C29" s="49">
        <v>24600.038</v>
      </c>
      <c r="D29" s="17">
        <v>23875.530999999999</v>
      </c>
      <c r="E29" s="17">
        <v>23529.344000000001</v>
      </c>
      <c r="F29" s="16">
        <v>30320</v>
      </c>
      <c r="G29" s="18">
        <f t="shared" si="0"/>
        <v>-2.9451458570917688E-2</v>
      </c>
      <c r="H29" s="18">
        <f t="shared" si="0"/>
        <v>-4.3524079109146019E-2</v>
      </c>
      <c r="I29" s="18">
        <f t="shared" si="1"/>
        <v>0.23251842131300759</v>
      </c>
      <c r="J29" s="48">
        <f t="shared" si="7"/>
        <v>1</v>
      </c>
      <c r="K29" s="48">
        <f t="shared" si="2"/>
        <v>1</v>
      </c>
      <c r="L29" s="47">
        <f t="shared" si="3"/>
        <v>-0.28860371117868816</v>
      </c>
      <c r="M29" s="9"/>
      <c r="N29" s="19" t="str">
        <f t="shared" si="4"/>
        <v>RO</v>
      </c>
      <c r="O29" s="20">
        <f t="shared" si="5"/>
        <v>-4.3524079109146019E-2</v>
      </c>
      <c r="P29" s="20">
        <f t="shared" si="5"/>
        <v>0.23251842131300759</v>
      </c>
      <c r="Q29" s="20">
        <f t="shared" si="8"/>
        <v>-0.14265520820495847</v>
      </c>
      <c r="R29" s="21">
        <f t="shared" si="8"/>
        <v>0.19218776743802701</v>
      </c>
      <c r="S29" s="22"/>
      <c r="U29" s="48" t="s">
        <v>24</v>
      </c>
      <c r="V29" s="20">
        <v>-3.8464307935376141E-2</v>
      </c>
      <c r="W29" s="67">
        <v>-2.1273323406248545E-2</v>
      </c>
      <c r="X29" s="20">
        <v>-0.18507215288980861</v>
      </c>
      <c r="Y29" s="63">
        <v>0.23010478333678663</v>
      </c>
    </row>
    <row r="30" spans="2:25" x14ac:dyDescent="0.25">
      <c r="B30" s="48" t="s">
        <v>25</v>
      </c>
      <c r="C30" s="49">
        <v>33243.838000000003</v>
      </c>
      <c r="D30" s="17">
        <v>31535.384999999998</v>
      </c>
      <c r="E30" s="17">
        <v>30933.749</v>
      </c>
      <c r="F30" s="16">
        <v>30300</v>
      </c>
      <c r="G30" s="18">
        <f t="shared" si="0"/>
        <v>-5.1391569168397599E-2</v>
      </c>
      <c r="H30" s="18">
        <f t="shared" si="0"/>
        <v>-6.9489238877893822E-2</v>
      </c>
      <c r="I30" s="18">
        <f t="shared" si="1"/>
        <v>-8.8552892117931825E-2</v>
      </c>
      <c r="J30" s="48">
        <f t="shared" si="7"/>
        <v>1</v>
      </c>
      <c r="K30" s="48">
        <f t="shared" si="2"/>
        <v>0</v>
      </c>
      <c r="L30" s="47">
        <f t="shared" si="3"/>
        <v>2.0487300132938941E-2</v>
      </c>
      <c r="M30" s="9"/>
      <c r="N30" s="19" t="str">
        <f t="shared" si="4"/>
        <v>SE</v>
      </c>
      <c r="O30" s="20">
        <f t="shared" si="5"/>
        <v>-6.9489238877893822E-2</v>
      </c>
      <c r="P30" s="20">
        <f t="shared" si="5"/>
        <v>-8.8552892117931825E-2</v>
      </c>
      <c r="Q30" s="20">
        <f t="shared" si="8"/>
        <v>-0.14826798180915679</v>
      </c>
      <c r="R30" s="21">
        <f t="shared" si="8"/>
        <v>-0.11416316147084915</v>
      </c>
      <c r="S30" s="22"/>
      <c r="U30" s="48" t="s">
        <v>32</v>
      </c>
      <c r="V30" s="20">
        <v>0.13694940564478419</v>
      </c>
      <c r="W30" s="67">
        <v>-7.9000548530138492E-2</v>
      </c>
      <c r="X30" s="20">
        <v>-0.2263241962749728</v>
      </c>
      <c r="Y30" s="63">
        <v>-0.19358796818337987</v>
      </c>
    </row>
    <row r="31" spans="2:25" x14ac:dyDescent="0.25">
      <c r="B31" s="48" t="s">
        <v>35</v>
      </c>
      <c r="C31" s="49">
        <v>5131.6890000000003</v>
      </c>
      <c r="D31" s="17">
        <v>4850.6930000000002</v>
      </c>
      <c r="E31" s="17">
        <v>4391.5190000000002</v>
      </c>
      <c r="F31" s="16">
        <v>5118</v>
      </c>
      <c r="G31" s="18">
        <f t="shared" si="0"/>
        <v>-5.4757020544308088E-2</v>
      </c>
      <c r="H31" s="18">
        <f t="shared" si="0"/>
        <v>-0.14423516312075813</v>
      </c>
      <c r="I31" s="18">
        <f t="shared" si="1"/>
        <v>-2.6675427914669703E-3</v>
      </c>
      <c r="J31" s="48">
        <f t="shared" si="7"/>
        <v>1</v>
      </c>
      <c r="K31" s="48">
        <f t="shared" si="2"/>
        <v>1</v>
      </c>
      <c r="L31" s="47">
        <f t="shared" si="3"/>
        <v>-0.16542818100069695</v>
      </c>
      <c r="M31" s="9"/>
      <c r="N31" s="19" t="str">
        <f t="shared" si="4"/>
        <v>SI</v>
      </c>
      <c r="O31" s="20">
        <f t="shared" si="5"/>
        <v>-0.14423516312075813</v>
      </c>
      <c r="P31" s="20">
        <f t="shared" si="5"/>
        <v>-2.6675427914669703E-3</v>
      </c>
      <c r="Q31" s="20">
        <f t="shared" si="8"/>
        <v>-0.15461732610076795</v>
      </c>
      <c r="R31" s="21">
        <f t="shared" si="8"/>
        <v>-1.7214539100516069E-2</v>
      </c>
      <c r="S31" s="22"/>
      <c r="U31" s="48" t="s">
        <v>36</v>
      </c>
      <c r="V31" s="20">
        <v>0.1728973069592652</v>
      </c>
      <c r="W31" s="67">
        <v>0.36509491864884946</v>
      </c>
      <c r="X31" s="20">
        <v>-0.19081576156929902</v>
      </c>
      <c r="Y31" s="63">
        <v>-0.10136056724701081</v>
      </c>
    </row>
    <row r="32" spans="2:25" x14ac:dyDescent="0.25">
      <c r="B32" s="48" t="s">
        <v>28</v>
      </c>
      <c r="C32" s="49">
        <v>11557.519</v>
      </c>
      <c r="D32" s="17">
        <v>11168.924000000001</v>
      </c>
      <c r="E32" s="17">
        <v>10370.726000000001</v>
      </c>
      <c r="F32" s="59">
        <v>10380</v>
      </c>
      <c r="G32" s="18">
        <f t="shared" si="0"/>
        <v>-3.3622700512108139E-2</v>
      </c>
      <c r="H32" s="18">
        <f t="shared" si="0"/>
        <v>-0.10268579268612921</v>
      </c>
      <c r="I32" s="18">
        <f t="shared" si="1"/>
        <v>-0.10188337133601078</v>
      </c>
      <c r="J32" s="48">
        <f t="shared" si="7"/>
        <v>1</v>
      </c>
      <c r="K32" s="48">
        <f t="shared" si="2"/>
        <v>1</v>
      </c>
      <c r="L32" s="47">
        <f t="shared" si="3"/>
        <v>-8.9424790511285633E-4</v>
      </c>
      <c r="M32" s="9"/>
      <c r="N32" s="19" t="str">
        <f t="shared" si="4"/>
        <v>SK</v>
      </c>
      <c r="O32" s="20">
        <f t="shared" si="5"/>
        <v>-0.10268579268612921</v>
      </c>
      <c r="P32" s="20">
        <f t="shared" si="5"/>
        <v>-0.10188337133601078</v>
      </c>
      <c r="Q32" s="20">
        <f t="shared" si="8"/>
        <v>-0.12800537858764649</v>
      </c>
      <c r="R32" s="21">
        <f t="shared" si="8"/>
        <v>-5.9390313798991179E-2</v>
      </c>
      <c r="S32" s="22"/>
      <c r="U32" s="48" t="s">
        <v>37</v>
      </c>
      <c r="V32" s="24">
        <v>0.21633807549075468</v>
      </c>
      <c r="W32" s="68">
        <v>0.22412375904881343</v>
      </c>
      <c r="X32" s="24">
        <v>0.10123031672870586</v>
      </c>
      <c r="Y32" s="64">
        <v>9.6010023261789534E-2</v>
      </c>
    </row>
    <row r="33" spans="2:27" x14ac:dyDescent="0.25">
      <c r="B33" s="54" t="s">
        <v>38</v>
      </c>
      <c r="C33" s="56">
        <v>152974.63200000001</v>
      </c>
      <c r="D33" s="52">
        <v>134114.842</v>
      </c>
      <c r="E33" s="52"/>
      <c r="F33" s="52">
        <v>129199.99999999999</v>
      </c>
      <c r="G33" s="45">
        <f t="shared" si="0"/>
        <v>-0.12328704278236147</v>
      </c>
      <c r="H33" s="45"/>
      <c r="I33" s="45">
        <f t="shared" si="1"/>
        <v>-0.15541552013669835</v>
      </c>
      <c r="J33" s="46">
        <f>IF(H33&lt;0, 1,0)</f>
        <v>0</v>
      </c>
      <c r="K33" s="46">
        <f t="shared" si="2"/>
        <v>1</v>
      </c>
      <c r="L33" s="47"/>
      <c r="M33" s="9"/>
      <c r="N33" s="19"/>
      <c r="O33" s="20"/>
      <c r="P33" s="20"/>
      <c r="Q33" s="20"/>
      <c r="R33" s="32"/>
      <c r="S33" s="22"/>
    </row>
    <row r="34" spans="2:27" x14ac:dyDescent="0.25">
      <c r="B34" s="55" t="s">
        <v>47</v>
      </c>
      <c r="C34" s="56">
        <v>1193872.7310000001</v>
      </c>
      <c r="D34" s="52">
        <v>1120643.8409999998</v>
      </c>
      <c r="E34" s="52"/>
      <c r="F34" s="53">
        <v>1086000</v>
      </c>
      <c r="G34" s="45">
        <f t="shared" si="0"/>
        <v>-6.1337266610204777E-2</v>
      </c>
      <c r="H34" s="45"/>
      <c r="I34" s="45">
        <f t="shared" si="1"/>
        <v>-9.0355301866761661E-2</v>
      </c>
      <c r="J34" s="46">
        <f t="shared" si="7"/>
        <v>0</v>
      </c>
      <c r="K34" s="46">
        <f t="shared" si="2"/>
        <v>1</v>
      </c>
      <c r="L34" s="47"/>
      <c r="M34" s="9"/>
      <c r="N34" s="19"/>
      <c r="O34" s="20"/>
      <c r="P34" s="20"/>
      <c r="Q34" s="20"/>
      <c r="R34" s="21"/>
      <c r="S34" s="22"/>
      <c r="U34" s="19" t="s">
        <v>48</v>
      </c>
      <c r="V34" s="20">
        <v>-0.12862429101237127</v>
      </c>
      <c r="W34" s="20">
        <v>-7.8680227275542358E-2</v>
      </c>
      <c r="X34" s="20">
        <v>-0.174228634716598</v>
      </c>
      <c r="Y34" s="20">
        <v>-0.1240818138376536</v>
      </c>
    </row>
    <row r="35" spans="2:27" x14ac:dyDescent="0.25">
      <c r="B35" s="55" t="s">
        <v>48</v>
      </c>
      <c r="C35" s="56">
        <v>1040898.099</v>
      </c>
      <c r="D35" s="52">
        <v>986528.99899999995</v>
      </c>
      <c r="E35" s="52">
        <v>907013.31900000002</v>
      </c>
      <c r="F35" s="53">
        <v>959000</v>
      </c>
      <c r="G35" s="45">
        <f t="shared" si="0"/>
        <v>-5.2232874718700084E-2</v>
      </c>
      <c r="H35" s="45">
        <f t="shared" si="0"/>
        <v>-0.12862429101237127</v>
      </c>
      <c r="I35" s="45">
        <f t="shared" si="1"/>
        <v>-7.8680227275542358E-2</v>
      </c>
      <c r="J35" s="46">
        <f t="shared" si="7"/>
        <v>1</v>
      </c>
      <c r="K35" s="46">
        <f t="shared" si="2"/>
        <v>1</v>
      </c>
      <c r="L35" s="40">
        <f t="shared" si="3"/>
        <v>-5.7316336939038912E-2</v>
      </c>
      <c r="M35" s="9"/>
      <c r="N35" s="23" t="str">
        <f t="shared" si="4"/>
        <v>EU 27</v>
      </c>
      <c r="O35" s="24">
        <f t="shared" si="5"/>
        <v>-0.12862429101237127</v>
      </c>
      <c r="P35" s="24">
        <f t="shared" si="5"/>
        <v>-7.8680227275542358E-2</v>
      </c>
      <c r="Q35" s="24">
        <f t="shared" si="8"/>
        <v>-0.174228634716598</v>
      </c>
      <c r="R35" s="25">
        <f t="shared" si="8"/>
        <v>-0.1240818138376536</v>
      </c>
      <c r="S35" s="22"/>
    </row>
    <row r="36" spans="2:27" x14ac:dyDescent="0.25">
      <c r="B36" s="26"/>
      <c r="N36" s="6"/>
      <c r="Q36" s="4"/>
    </row>
    <row r="37" spans="2:27" x14ac:dyDescent="0.25">
      <c r="B37" s="26"/>
      <c r="N37" s="6"/>
      <c r="Q37" s="4"/>
    </row>
    <row r="38" spans="2:27" x14ac:dyDescent="0.25">
      <c r="C38" s="44" t="s">
        <v>58</v>
      </c>
      <c r="D38" s="44" t="s">
        <v>58</v>
      </c>
      <c r="E38" s="44" t="s">
        <v>58</v>
      </c>
      <c r="F38" s="44" t="s">
        <v>59</v>
      </c>
      <c r="M38" s="6"/>
      <c r="N38" s="6"/>
      <c r="Q38" s="4"/>
      <c r="R38" s="4"/>
      <c r="S38" s="4"/>
      <c r="T38" s="4"/>
    </row>
    <row r="39" spans="2:27" ht="90" x14ac:dyDescent="0.25">
      <c r="C39" s="7" t="s">
        <v>39</v>
      </c>
      <c r="D39" s="7" t="s">
        <v>49</v>
      </c>
      <c r="E39" s="8" t="s">
        <v>57</v>
      </c>
      <c r="F39" s="7" t="s">
        <v>6</v>
      </c>
      <c r="G39" s="7" t="s">
        <v>42</v>
      </c>
      <c r="H39" s="7" t="s">
        <v>53</v>
      </c>
      <c r="I39" s="7" t="s">
        <v>7</v>
      </c>
      <c r="J39" s="7" t="s">
        <v>43</v>
      </c>
      <c r="K39" s="7" t="s">
        <v>44</v>
      </c>
      <c r="L39" s="7"/>
      <c r="M39" s="6"/>
      <c r="N39" s="6"/>
      <c r="Q39" s="69" t="s">
        <v>40</v>
      </c>
      <c r="R39" s="69"/>
      <c r="S39" s="69"/>
      <c r="U39" s="29"/>
      <c r="V39" s="29"/>
      <c r="W39" s="69" t="s">
        <v>0</v>
      </c>
      <c r="X39" s="69"/>
      <c r="Y39" s="69"/>
      <c r="Z39" s="69"/>
    </row>
    <row r="40" spans="2:27" x14ac:dyDescent="0.25">
      <c r="B40" s="5"/>
      <c r="C40" s="5" t="s">
        <v>50</v>
      </c>
      <c r="D40" s="5" t="s">
        <v>41</v>
      </c>
      <c r="E40" s="5" t="s">
        <v>50</v>
      </c>
      <c r="F40" s="5" t="s">
        <v>50</v>
      </c>
      <c r="G40" s="5" t="s">
        <v>8</v>
      </c>
      <c r="H40" s="5"/>
      <c r="I40" s="5" t="s">
        <v>9</v>
      </c>
      <c r="J40" s="5"/>
      <c r="K40" s="5"/>
      <c r="L40" s="5"/>
      <c r="M40" s="6"/>
      <c r="N40" s="6"/>
      <c r="Q40" s="48">
        <v>2005</v>
      </c>
      <c r="R40" s="48">
        <v>2019</v>
      </c>
      <c r="S40" s="48">
        <v>2020</v>
      </c>
      <c r="W40" s="48">
        <v>2005</v>
      </c>
      <c r="X40" s="48">
        <v>2019</v>
      </c>
      <c r="Y40" s="48">
        <v>2020</v>
      </c>
    </row>
    <row r="41" spans="2:27" x14ac:dyDescent="0.25">
      <c r="B41" s="48" t="s">
        <v>11</v>
      </c>
      <c r="C41" s="17">
        <v>32714.21</v>
      </c>
      <c r="D41" s="17">
        <v>32269.368999999999</v>
      </c>
      <c r="E41" s="17">
        <v>29725.66</v>
      </c>
      <c r="F41" s="16">
        <v>31527.658354829462</v>
      </c>
      <c r="G41" s="18">
        <f t="shared" ref="G41:H70" si="9">D41/$C41-1</f>
        <v>-1.3597791296198203E-2</v>
      </c>
      <c r="H41" s="18">
        <f t="shared" si="9"/>
        <v>-9.135326819752021E-2</v>
      </c>
      <c r="I41" s="18">
        <f t="shared" ref="I41:I70" si="10">F41/C41-1</f>
        <v>-3.6270221569481231E-2</v>
      </c>
      <c r="J41" s="48">
        <f>IF(H41&lt;0, 1,0)</f>
        <v>1</v>
      </c>
      <c r="K41" s="48">
        <f t="shared" ref="K41:K70" si="11">IF(E41&lt;F41, 1,0)</f>
        <v>1</v>
      </c>
      <c r="L41" s="47">
        <f t="shared" ref="L41:L70" si="12">(E41-F41)/E41</f>
        <v>-6.0620970394920155E-2</v>
      </c>
      <c r="M41" s="41"/>
      <c r="P41" s="34" t="str">
        <f t="shared" ref="P41:S70" si="13">B41</f>
        <v>AT</v>
      </c>
      <c r="Q41" s="31">
        <f t="shared" si="13"/>
        <v>32714.21</v>
      </c>
      <c r="R41" s="31">
        <f t="shared" si="13"/>
        <v>32269.368999999999</v>
      </c>
      <c r="S41" s="31">
        <f t="shared" si="13"/>
        <v>29725.66</v>
      </c>
      <c r="T41" s="35">
        <f t="shared" ref="T41:T70" si="14">S41-R41</f>
        <v>-2543.7089999999989</v>
      </c>
      <c r="U41" s="40">
        <f t="shared" ref="U41:U70" si="15">T41/R41</f>
        <v>-7.882735482060399E-2</v>
      </c>
      <c r="V41" s="40"/>
      <c r="W41" s="31">
        <f t="shared" ref="W41:Y70" si="16">C6</f>
        <v>27861.15</v>
      </c>
      <c r="X41" s="31">
        <f t="shared" si="16"/>
        <v>28335.421999999999</v>
      </c>
      <c r="Y41" s="31">
        <f t="shared" si="16"/>
        <v>26074.98</v>
      </c>
      <c r="Z41" s="35">
        <f>Y41-X41</f>
        <v>-2260.4419999999991</v>
      </c>
      <c r="AA41" s="22">
        <f>Z41/X41</f>
        <v>-7.9774425099439106E-2</v>
      </c>
    </row>
    <row r="42" spans="2:27" x14ac:dyDescent="0.25">
      <c r="B42" s="48" t="s">
        <v>13</v>
      </c>
      <c r="C42" s="17">
        <v>51609.957000000002</v>
      </c>
      <c r="D42" s="17">
        <v>48406.137999999999</v>
      </c>
      <c r="E42" s="17">
        <v>43882.684000000001</v>
      </c>
      <c r="F42" s="16">
        <v>43700</v>
      </c>
      <c r="G42" s="18">
        <f t="shared" si="9"/>
        <v>-6.2077536704787439E-2</v>
      </c>
      <c r="H42" s="18">
        <f t="shared" si="9"/>
        <v>-0.14972446111512938</v>
      </c>
      <c r="I42" s="18">
        <f t="shared" si="10"/>
        <v>-0.1532641656725271</v>
      </c>
      <c r="J42" s="48">
        <f t="shared" ref="J42:J67" si="17">IF(H42&lt;0, 1,0)</f>
        <v>1</v>
      </c>
      <c r="K42" s="48">
        <f t="shared" si="11"/>
        <v>0</v>
      </c>
      <c r="L42" s="47">
        <f t="shared" si="12"/>
        <v>4.1630088077566334E-3</v>
      </c>
      <c r="M42" s="41"/>
      <c r="P42" s="34" t="str">
        <f t="shared" si="13"/>
        <v>BE</v>
      </c>
      <c r="Q42" s="31">
        <f t="shared" si="13"/>
        <v>51609.957000000002</v>
      </c>
      <c r="R42" s="31">
        <f t="shared" si="13"/>
        <v>48406.137999999999</v>
      </c>
      <c r="S42" s="31">
        <f t="shared" si="13"/>
        <v>43882.684000000001</v>
      </c>
      <c r="T42" s="35">
        <f t="shared" si="14"/>
        <v>-4523.4539999999979</v>
      </c>
      <c r="U42" s="40">
        <f t="shared" si="15"/>
        <v>-9.3447942490268443E-2</v>
      </c>
      <c r="V42" s="40"/>
      <c r="W42" s="31">
        <f t="shared" si="16"/>
        <v>36830.406000000003</v>
      </c>
      <c r="X42" s="31">
        <f t="shared" si="16"/>
        <v>35777.425999999999</v>
      </c>
      <c r="Y42" s="31">
        <f t="shared" si="16"/>
        <v>33293.821000000004</v>
      </c>
      <c r="Z42" s="35">
        <f t="shared" ref="Z42:Z70" si="18">Y42-X42</f>
        <v>-2483.6049999999959</v>
      </c>
      <c r="AA42" s="22">
        <f t="shared" ref="AA42:AA70" si="19">Z42/X42</f>
        <v>-6.9418213596472697E-2</v>
      </c>
    </row>
    <row r="43" spans="2:27" x14ac:dyDescent="0.25">
      <c r="B43" s="48" t="s">
        <v>15</v>
      </c>
      <c r="C43" s="17">
        <v>19215.363000000001</v>
      </c>
      <c r="D43" s="17">
        <v>18217.793000000001</v>
      </c>
      <c r="E43" s="17">
        <v>17191.524000000001</v>
      </c>
      <c r="F43" s="16">
        <v>16870</v>
      </c>
      <c r="G43" s="18">
        <f t="shared" si="9"/>
        <v>-5.191523053714886E-2</v>
      </c>
      <c r="H43" s="18">
        <f t="shared" si="9"/>
        <v>-0.10532400558865318</v>
      </c>
      <c r="I43" s="18">
        <f t="shared" si="10"/>
        <v>-0.12205665851849901</v>
      </c>
      <c r="J43" s="48">
        <f t="shared" si="17"/>
        <v>1</v>
      </c>
      <c r="K43" s="48">
        <f t="shared" si="11"/>
        <v>0</v>
      </c>
      <c r="L43" s="47">
        <f t="shared" si="12"/>
        <v>1.8702472218286244E-2</v>
      </c>
      <c r="M43" s="41"/>
      <c r="P43" s="34" t="str">
        <f t="shared" si="13"/>
        <v>BG</v>
      </c>
      <c r="Q43" s="31">
        <f t="shared" si="13"/>
        <v>19215.363000000001</v>
      </c>
      <c r="R43" s="31">
        <f t="shared" si="13"/>
        <v>18217.793000000001</v>
      </c>
      <c r="S43" s="31">
        <f t="shared" si="13"/>
        <v>17191.524000000001</v>
      </c>
      <c r="T43" s="35">
        <f t="shared" si="14"/>
        <v>-1026.2690000000002</v>
      </c>
      <c r="U43" s="40">
        <f t="shared" si="15"/>
        <v>-5.6333333022282127E-2</v>
      </c>
      <c r="V43" s="40"/>
      <c r="W43" s="31">
        <f t="shared" si="16"/>
        <v>10137.732</v>
      </c>
      <c r="X43" s="31">
        <f t="shared" si="16"/>
        <v>9844.3850000000002</v>
      </c>
      <c r="Y43" s="31">
        <f t="shared" si="16"/>
        <v>9540.3809999999994</v>
      </c>
      <c r="Z43" s="35">
        <f t="shared" si="18"/>
        <v>-304.00400000000081</v>
      </c>
      <c r="AA43" s="22">
        <f t="shared" si="19"/>
        <v>-3.0880953965128428E-2</v>
      </c>
    </row>
    <row r="44" spans="2:27" x14ac:dyDescent="0.25">
      <c r="B44" s="48" t="s">
        <v>17</v>
      </c>
      <c r="C44" s="17">
        <v>2475.4899999999998</v>
      </c>
      <c r="D44" s="17">
        <v>2535.4430000000002</v>
      </c>
      <c r="E44" s="17">
        <v>2197.8420000000001</v>
      </c>
      <c r="F44" s="59">
        <v>2233</v>
      </c>
      <c r="G44" s="18">
        <f t="shared" si="9"/>
        <v>2.4218639542070708E-2</v>
      </c>
      <c r="H44" s="18">
        <f t="shared" si="9"/>
        <v>-0.11215880492346952</v>
      </c>
      <c r="I44" s="18">
        <f t="shared" si="10"/>
        <v>-9.7956364194563439E-2</v>
      </c>
      <c r="J44" s="48">
        <f t="shared" si="17"/>
        <v>1</v>
      </c>
      <c r="K44" s="48">
        <f t="shared" si="11"/>
        <v>1</v>
      </c>
      <c r="L44" s="47">
        <f t="shared" si="12"/>
        <v>-1.5996600301568492E-2</v>
      </c>
      <c r="M44" s="41"/>
      <c r="P44" s="34" t="str">
        <f t="shared" si="13"/>
        <v>CY</v>
      </c>
      <c r="Q44" s="31">
        <f t="shared" si="13"/>
        <v>2475.4899999999998</v>
      </c>
      <c r="R44" s="31">
        <f t="shared" si="13"/>
        <v>2535.4430000000002</v>
      </c>
      <c r="S44" s="31">
        <f t="shared" si="13"/>
        <v>2197.8420000000001</v>
      </c>
      <c r="T44" s="35">
        <f t="shared" si="14"/>
        <v>-337.60100000000011</v>
      </c>
      <c r="U44" s="40">
        <f t="shared" si="15"/>
        <v>-0.1331526679952971</v>
      </c>
      <c r="V44" s="40"/>
      <c r="W44" s="31">
        <f t="shared" si="16"/>
        <v>1834</v>
      </c>
      <c r="X44" s="31">
        <f t="shared" si="16"/>
        <v>1886.7650000000001</v>
      </c>
      <c r="Y44" s="31">
        <f t="shared" si="16"/>
        <v>1572.5830000000001</v>
      </c>
      <c r="Z44" s="35">
        <f t="shared" si="18"/>
        <v>-314.18200000000002</v>
      </c>
      <c r="AA44" s="22">
        <f t="shared" si="19"/>
        <v>-0.16651888284974548</v>
      </c>
    </row>
    <row r="45" spans="2:27" x14ac:dyDescent="0.25">
      <c r="B45" s="48" t="s">
        <v>19</v>
      </c>
      <c r="C45" s="17">
        <v>42513.188000000002</v>
      </c>
      <c r="D45" s="17">
        <v>39750.091999999997</v>
      </c>
      <c r="E45" s="17">
        <v>37473.612000000001</v>
      </c>
      <c r="F45" s="59">
        <v>44305</v>
      </c>
      <c r="G45" s="18">
        <f t="shared" si="9"/>
        <v>-6.4993855553716728E-2</v>
      </c>
      <c r="H45" s="18">
        <f t="shared" si="9"/>
        <v>-0.11854147470662513</v>
      </c>
      <c r="I45" s="18">
        <f t="shared" si="10"/>
        <v>4.2147203827668678E-2</v>
      </c>
      <c r="J45" s="48">
        <f t="shared" si="17"/>
        <v>1</v>
      </c>
      <c r="K45" s="48">
        <f t="shared" si="11"/>
        <v>1</v>
      </c>
      <c r="L45" s="47">
        <f t="shared" si="12"/>
        <v>-0.18229862656420734</v>
      </c>
      <c r="M45" s="41"/>
      <c r="P45" s="34" t="str">
        <f t="shared" si="13"/>
        <v>CZ</v>
      </c>
      <c r="Q45" s="31">
        <f t="shared" si="13"/>
        <v>42513.188000000002</v>
      </c>
      <c r="R45" s="31">
        <f t="shared" si="13"/>
        <v>39750.091999999997</v>
      </c>
      <c r="S45" s="31">
        <f t="shared" si="13"/>
        <v>37473.612000000001</v>
      </c>
      <c r="T45" s="35">
        <f t="shared" si="14"/>
        <v>-2276.4799999999959</v>
      </c>
      <c r="U45" s="40">
        <f t="shared" si="15"/>
        <v>-5.7269804557936524E-2</v>
      </c>
      <c r="V45" s="40"/>
      <c r="W45" s="31">
        <f t="shared" si="16"/>
        <v>26148.534</v>
      </c>
      <c r="X45" s="31">
        <f t="shared" si="16"/>
        <v>25264.675999999999</v>
      </c>
      <c r="Y45" s="31">
        <f t="shared" si="16"/>
        <v>24480.001</v>
      </c>
      <c r="Z45" s="35">
        <f t="shared" si="18"/>
        <v>-784.67499999999927</v>
      </c>
      <c r="AA45" s="22">
        <f t="shared" si="19"/>
        <v>-3.1058185745188233E-2</v>
      </c>
    </row>
    <row r="46" spans="2:27" x14ac:dyDescent="0.25">
      <c r="B46" s="48" t="s">
        <v>21</v>
      </c>
      <c r="C46" s="17">
        <v>321617.14399999997</v>
      </c>
      <c r="D46" s="17">
        <v>285239.53600000002</v>
      </c>
      <c r="E46" s="17">
        <v>262488.99599999998</v>
      </c>
      <c r="F46" s="16">
        <v>276600</v>
      </c>
      <c r="G46" s="18">
        <f t="shared" si="9"/>
        <v>-0.11310842310072855</v>
      </c>
      <c r="H46" s="18">
        <f t="shared" si="9"/>
        <v>-0.1838463810250115</v>
      </c>
      <c r="I46" s="18">
        <f t="shared" si="10"/>
        <v>-0.13997121994218065</v>
      </c>
      <c r="J46" s="48">
        <f t="shared" si="17"/>
        <v>1</v>
      </c>
      <c r="K46" s="48">
        <f t="shared" si="11"/>
        <v>1</v>
      </c>
      <c r="L46" s="47">
        <f t="shared" si="12"/>
        <v>-5.3758459268898329E-2</v>
      </c>
      <c r="M46" s="41"/>
      <c r="P46" s="34" t="str">
        <f t="shared" si="13"/>
        <v>DE</v>
      </c>
      <c r="Q46" s="31">
        <f t="shared" si="13"/>
        <v>321617.14399999997</v>
      </c>
      <c r="R46" s="31">
        <f t="shared" si="13"/>
        <v>285239.53600000002</v>
      </c>
      <c r="S46" s="31">
        <f t="shared" si="13"/>
        <v>262488.99599999998</v>
      </c>
      <c r="T46" s="35">
        <f t="shared" si="14"/>
        <v>-22750.540000000037</v>
      </c>
      <c r="U46" s="40">
        <f t="shared" si="15"/>
        <v>-7.9759420166775327E-2</v>
      </c>
      <c r="V46" s="40"/>
      <c r="W46" s="31">
        <f t="shared" si="16"/>
        <v>219694.69099999999</v>
      </c>
      <c r="X46" s="31">
        <f t="shared" si="16"/>
        <v>214703.01</v>
      </c>
      <c r="Y46" s="31">
        <f t="shared" si="16"/>
        <v>201656.16899999999</v>
      </c>
      <c r="Z46" s="35">
        <f t="shared" si="18"/>
        <v>-13046.841000000015</v>
      </c>
      <c r="AA46" s="22">
        <f t="shared" si="19"/>
        <v>-6.076692171199656E-2</v>
      </c>
    </row>
    <row r="47" spans="2:27" x14ac:dyDescent="0.25">
      <c r="B47" s="48" t="s">
        <v>23</v>
      </c>
      <c r="C47" s="17">
        <v>19443.080999999998</v>
      </c>
      <c r="D47" s="17">
        <v>16788.008999999998</v>
      </c>
      <c r="E47" s="17">
        <v>15321.362999999999</v>
      </c>
      <c r="F47" s="59">
        <v>17520</v>
      </c>
      <c r="G47" s="18">
        <f t="shared" si="9"/>
        <v>-0.13655613531620836</v>
      </c>
      <c r="H47" s="18">
        <f t="shared" si="9"/>
        <v>-0.211988933235427</v>
      </c>
      <c r="I47" s="18">
        <f t="shared" si="10"/>
        <v>-9.8908244017498981E-2</v>
      </c>
      <c r="J47" s="48">
        <f t="shared" si="17"/>
        <v>1</v>
      </c>
      <c r="K47" s="48">
        <f t="shared" si="11"/>
        <v>1</v>
      </c>
      <c r="L47" s="47">
        <f t="shared" si="12"/>
        <v>-0.14350139736262371</v>
      </c>
      <c r="M47" s="41"/>
      <c r="P47" s="34" t="str">
        <f t="shared" si="13"/>
        <v>DK</v>
      </c>
      <c r="Q47" s="31">
        <f t="shared" si="13"/>
        <v>19443.080999999998</v>
      </c>
      <c r="R47" s="31">
        <f t="shared" si="13"/>
        <v>16788.008999999998</v>
      </c>
      <c r="S47" s="31">
        <f t="shared" si="13"/>
        <v>15321.362999999999</v>
      </c>
      <c r="T47" s="35">
        <f t="shared" si="14"/>
        <v>-1466.6459999999988</v>
      </c>
      <c r="U47" s="40">
        <f t="shared" si="15"/>
        <v>-8.7362712278746035E-2</v>
      </c>
      <c r="V47" s="40"/>
      <c r="W47" s="31">
        <f t="shared" si="16"/>
        <v>15501.724</v>
      </c>
      <c r="X47" s="31">
        <f t="shared" si="16"/>
        <v>14317.168</v>
      </c>
      <c r="Y47" s="31">
        <f t="shared" si="16"/>
        <v>13149.578</v>
      </c>
      <c r="Z47" s="35">
        <f t="shared" si="18"/>
        <v>-1167.5900000000001</v>
      </c>
      <c r="AA47" s="22">
        <f t="shared" si="19"/>
        <v>-8.1551742635135677E-2</v>
      </c>
    </row>
    <row r="48" spans="2:27" x14ac:dyDescent="0.25">
      <c r="B48" s="48" t="s">
        <v>24</v>
      </c>
      <c r="C48" s="17">
        <v>5280.0379999999996</v>
      </c>
      <c r="D48" s="17">
        <v>4674.5190000000002</v>
      </c>
      <c r="E48" s="17">
        <v>4302.8500000000004</v>
      </c>
      <c r="F48" s="16">
        <v>6495</v>
      </c>
      <c r="G48" s="18">
        <f t="shared" si="9"/>
        <v>-0.11468080343361153</v>
      </c>
      <c r="H48" s="18">
        <f t="shared" si="9"/>
        <v>-0.18507215288980861</v>
      </c>
      <c r="I48" s="18">
        <f t="shared" si="10"/>
        <v>0.23010478333678663</v>
      </c>
      <c r="J48" s="48">
        <f t="shared" si="17"/>
        <v>1</v>
      </c>
      <c r="K48" s="48">
        <f t="shared" si="11"/>
        <v>1</v>
      </c>
      <c r="L48" s="47">
        <f t="shared" si="12"/>
        <v>-0.5094646571458451</v>
      </c>
      <c r="M48" s="41"/>
      <c r="P48" s="34" t="str">
        <f t="shared" si="13"/>
        <v>EE</v>
      </c>
      <c r="Q48" s="31">
        <f t="shared" si="13"/>
        <v>5280.0379999999996</v>
      </c>
      <c r="R48" s="31">
        <f t="shared" si="13"/>
        <v>4674.5190000000002</v>
      </c>
      <c r="S48" s="31">
        <f t="shared" si="13"/>
        <v>4302.8500000000004</v>
      </c>
      <c r="T48" s="35">
        <f t="shared" si="14"/>
        <v>-371.66899999999987</v>
      </c>
      <c r="U48" s="40">
        <f t="shared" si="15"/>
        <v>-7.9509570931255144E-2</v>
      </c>
      <c r="V48" s="40"/>
      <c r="W48" s="31">
        <f t="shared" si="16"/>
        <v>2860.86</v>
      </c>
      <c r="X48" s="31">
        <f t="shared" si="16"/>
        <v>2891.77</v>
      </c>
      <c r="Y48" s="31">
        <f t="shared" si="16"/>
        <v>2750.819</v>
      </c>
      <c r="Z48" s="35">
        <f t="shared" si="18"/>
        <v>-140.95100000000002</v>
      </c>
      <c r="AA48" s="22">
        <f t="shared" si="19"/>
        <v>-4.8742119878136925E-2</v>
      </c>
    </row>
    <row r="49" spans="2:27" x14ac:dyDescent="0.25">
      <c r="B49" s="48" t="s">
        <v>16</v>
      </c>
      <c r="C49" s="17">
        <v>136034.99100000001</v>
      </c>
      <c r="D49" s="17">
        <v>120657.321</v>
      </c>
      <c r="E49" s="17">
        <v>105030.789</v>
      </c>
      <c r="F49" s="59">
        <v>123400</v>
      </c>
      <c r="G49" s="18">
        <f t="shared" si="9"/>
        <v>-0.11304201872590269</v>
      </c>
      <c r="H49" s="18">
        <f t="shared" si="9"/>
        <v>-0.22791343441923706</v>
      </c>
      <c r="I49" s="18">
        <f t="shared" si="10"/>
        <v>-9.2880448678090533E-2</v>
      </c>
      <c r="J49" s="48">
        <f t="shared" si="17"/>
        <v>1</v>
      </c>
      <c r="K49" s="48">
        <f t="shared" si="11"/>
        <v>1</v>
      </c>
      <c r="L49" s="47">
        <f t="shared" si="12"/>
        <v>-0.17489358287120926</v>
      </c>
      <c r="M49" s="41"/>
      <c r="P49" s="34" t="str">
        <f t="shared" si="13"/>
        <v>ES</v>
      </c>
      <c r="Q49" s="31">
        <f t="shared" si="13"/>
        <v>136034.99100000001</v>
      </c>
      <c r="R49" s="31">
        <f t="shared" si="13"/>
        <v>120657.321</v>
      </c>
      <c r="S49" s="31">
        <f t="shared" si="13"/>
        <v>105030.789</v>
      </c>
      <c r="T49" s="35">
        <f t="shared" si="14"/>
        <v>-15626.531999999992</v>
      </c>
      <c r="U49" s="40">
        <f t="shared" si="15"/>
        <v>-0.12951167712400968</v>
      </c>
      <c r="V49" s="40"/>
      <c r="W49" s="31">
        <f t="shared" si="16"/>
        <v>98117.652000000002</v>
      </c>
      <c r="X49" s="31">
        <f t="shared" si="16"/>
        <v>86486.135999999999</v>
      </c>
      <c r="Y49" s="31">
        <f t="shared" si="16"/>
        <v>73757.692999999999</v>
      </c>
      <c r="Z49" s="35">
        <f t="shared" si="18"/>
        <v>-12728.442999999999</v>
      </c>
      <c r="AA49" s="22">
        <f t="shared" si="19"/>
        <v>-0.14717321860696839</v>
      </c>
    </row>
    <row r="50" spans="2:27" x14ac:dyDescent="0.25">
      <c r="B50" s="48" t="s">
        <v>27</v>
      </c>
      <c r="C50" s="17">
        <v>33560.19</v>
      </c>
      <c r="D50" s="17">
        <v>32037.84</v>
      </c>
      <c r="E50" s="17">
        <v>29855.278999999999</v>
      </c>
      <c r="F50" s="16">
        <v>35860</v>
      </c>
      <c r="G50" s="18">
        <f t="shared" si="9"/>
        <v>-4.5361781324837591E-2</v>
      </c>
      <c r="H50" s="18">
        <f t="shared" si="9"/>
        <v>-0.11039600788910919</v>
      </c>
      <c r="I50" s="18">
        <f t="shared" si="10"/>
        <v>6.8527919538000193E-2</v>
      </c>
      <c r="J50" s="48">
        <f t="shared" si="17"/>
        <v>1</v>
      </c>
      <c r="K50" s="48">
        <f t="shared" si="11"/>
        <v>1</v>
      </c>
      <c r="L50" s="47">
        <f t="shared" si="12"/>
        <v>-0.2011276129759163</v>
      </c>
      <c r="M50" s="41"/>
      <c r="P50" s="34" t="str">
        <f t="shared" si="13"/>
        <v>FI</v>
      </c>
      <c r="Q50" s="31">
        <f t="shared" si="13"/>
        <v>33560.19</v>
      </c>
      <c r="R50" s="31">
        <f t="shared" si="13"/>
        <v>32037.84</v>
      </c>
      <c r="S50" s="31">
        <f t="shared" si="13"/>
        <v>29855.278999999999</v>
      </c>
      <c r="T50" s="35">
        <f t="shared" si="14"/>
        <v>-2182.5610000000015</v>
      </c>
      <c r="U50" s="40">
        <f t="shared" si="15"/>
        <v>-6.8124474059424775E-2</v>
      </c>
      <c r="V50" s="40"/>
      <c r="W50" s="31">
        <f t="shared" si="16"/>
        <v>25218.55</v>
      </c>
      <c r="X50" s="31">
        <f t="shared" si="16"/>
        <v>25373.322</v>
      </c>
      <c r="Y50" s="31">
        <f t="shared" si="16"/>
        <v>23328.498</v>
      </c>
      <c r="Z50" s="35">
        <f t="shared" si="18"/>
        <v>-2044.8240000000005</v>
      </c>
      <c r="AA50" s="22">
        <f t="shared" si="19"/>
        <v>-8.0589526274880391E-2</v>
      </c>
    </row>
    <row r="51" spans="2:27" x14ac:dyDescent="0.25">
      <c r="B51" s="48" t="s">
        <v>18</v>
      </c>
      <c r="C51" s="17">
        <v>260984.01500000001</v>
      </c>
      <c r="D51" s="17">
        <v>235233.264</v>
      </c>
      <c r="E51" s="17">
        <v>208402.31700000001</v>
      </c>
      <c r="F51" s="59">
        <v>226400</v>
      </c>
      <c r="G51" s="18">
        <f t="shared" si="9"/>
        <v>-9.8667924163861165E-2</v>
      </c>
      <c r="H51" s="18">
        <f t="shared" si="9"/>
        <v>-0.20147478381003525</v>
      </c>
      <c r="I51" s="18">
        <f t="shared" si="10"/>
        <v>-0.132513920440683</v>
      </c>
      <c r="J51" s="48">
        <f t="shared" si="17"/>
        <v>1</v>
      </c>
      <c r="K51" s="48">
        <f t="shared" si="11"/>
        <v>1</v>
      </c>
      <c r="L51" s="47">
        <f t="shared" si="12"/>
        <v>-8.6360282645034078E-2</v>
      </c>
      <c r="M51" s="41"/>
      <c r="P51" s="34" t="str">
        <f t="shared" si="13"/>
        <v>FR</v>
      </c>
      <c r="Q51" s="31">
        <f t="shared" si="13"/>
        <v>260984.01500000001</v>
      </c>
      <c r="R51" s="31">
        <f t="shared" si="13"/>
        <v>235233.264</v>
      </c>
      <c r="S51" s="31">
        <f t="shared" si="13"/>
        <v>208402.31700000001</v>
      </c>
      <c r="T51" s="35">
        <f t="shared" si="14"/>
        <v>-26830.946999999986</v>
      </c>
      <c r="U51" s="40">
        <f t="shared" si="15"/>
        <v>-0.11406102412454723</v>
      </c>
      <c r="V51" s="40"/>
      <c r="W51" s="31">
        <f t="shared" si="16"/>
        <v>160128.62599999999</v>
      </c>
      <c r="X51" s="31">
        <f t="shared" si="16"/>
        <v>145532.533</v>
      </c>
      <c r="Y51" s="31">
        <f t="shared" si="16"/>
        <v>130238.564</v>
      </c>
      <c r="Z51" s="35">
        <f t="shared" si="18"/>
        <v>-15293.968999999997</v>
      </c>
      <c r="AA51" s="22">
        <f t="shared" si="19"/>
        <v>-0.10508969152622388</v>
      </c>
    </row>
    <row r="52" spans="2:27" x14ac:dyDescent="0.25">
      <c r="B52" s="48" t="s">
        <v>12</v>
      </c>
      <c r="C52" s="17">
        <v>30291.437999999998</v>
      </c>
      <c r="D52" s="17">
        <v>22286.289000000001</v>
      </c>
      <c r="E52" s="17">
        <v>19678.436000000002</v>
      </c>
      <c r="F52" s="16">
        <v>24700</v>
      </c>
      <c r="G52" s="18">
        <f t="shared" si="9"/>
        <v>-0.26427101281886978</v>
      </c>
      <c r="H52" s="18">
        <f t="shared" si="9"/>
        <v>-0.35036309600092264</v>
      </c>
      <c r="I52" s="18">
        <f t="shared" si="10"/>
        <v>-0.18458806742684186</v>
      </c>
      <c r="J52" s="48">
        <f t="shared" si="17"/>
        <v>1</v>
      </c>
      <c r="K52" s="48">
        <f t="shared" si="11"/>
        <v>1</v>
      </c>
      <c r="L52" s="47">
        <f t="shared" si="12"/>
        <v>-0.25518105199010727</v>
      </c>
      <c r="M52" s="41"/>
      <c r="P52" s="34" t="str">
        <f t="shared" si="13"/>
        <v>EL</v>
      </c>
      <c r="Q52" s="31">
        <f t="shared" si="13"/>
        <v>30291.437999999998</v>
      </c>
      <c r="R52" s="31">
        <f t="shared" si="13"/>
        <v>22286.289000000001</v>
      </c>
      <c r="S52" s="31">
        <f t="shared" si="13"/>
        <v>19678.436000000002</v>
      </c>
      <c r="T52" s="35">
        <f t="shared" si="14"/>
        <v>-2607.8529999999992</v>
      </c>
      <c r="U52" s="40">
        <f t="shared" si="15"/>
        <v>-0.11701602720847779</v>
      </c>
      <c r="V52" s="40"/>
      <c r="W52" s="31">
        <f t="shared" si="16"/>
        <v>21022.402999999998</v>
      </c>
      <c r="X52" s="31">
        <f t="shared" si="16"/>
        <v>16188.841</v>
      </c>
      <c r="Y52" s="31">
        <f t="shared" si="16"/>
        <v>14328.672</v>
      </c>
      <c r="Z52" s="35">
        <f t="shared" si="18"/>
        <v>-1860.1689999999999</v>
      </c>
      <c r="AA52" s="22">
        <f t="shared" si="19"/>
        <v>-0.11490439618253091</v>
      </c>
    </row>
    <row r="53" spans="2:27" x14ac:dyDescent="0.25">
      <c r="B53" s="48" t="s">
        <v>26</v>
      </c>
      <c r="C53" s="17">
        <v>9137.33</v>
      </c>
      <c r="D53" s="17">
        <v>8208.8340000000007</v>
      </c>
      <c r="E53" s="17">
        <v>7759.9210000000003</v>
      </c>
      <c r="F53" s="59">
        <v>10710</v>
      </c>
      <c r="G53" s="18">
        <f t="shared" si="9"/>
        <v>-0.10161567985396158</v>
      </c>
      <c r="H53" s="18">
        <f t="shared" si="9"/>
        <v>-0.1507452395831167</v>
      </c>
      <c r="I53" s="18">
        <f t="shared" si="10"/>
        <v>0.17211483004334971</v>
      </c>
      <c r="J53" s="48">
        <f t="shared" si="17"/>
        <v>1</v>
      </c>
      <c r="K53" s="48">
        <f t="shared" si="11"/>
        <v>1</v>
      </c>
      <c r="L53" s="47">
        <f t="shared" si="12"/>
        <v>-0.38016868986166219</v>
      </c>
      <c r="M53" s="41"/>
      <c r="P53" s="34" t="str">
        <f t="shared" si="13"/>
        <v>HR</v>
      </c>
      <c r="Q53" s="31">
        <f t="shared" si="13"/>
        <v>9137.33</v>
      </c>
      <c r="R53" s="31">
        <f t="shared" si="13"/>
        <v>8208.8340000000007</v>
      </c>
      <c r="S53" s="31">
        <f t="shared" si="13"/>
        <v>7759.9210000000003</v>
      </c>
      <c r="T53" s="35">
        <f t="shared" si="14"/>
        <v>-448.91300000000047</v>
      </c>
      <c r="U53" s="40">
        <f t="shared" si="15"/>
        <v>-5.4686573026083901E-2</v>
      </c>
      <c r="V53" s="40"/>
      <c r="W53" s="31">
        <f t="shared" si="16"/>
        <v>7239.4480000000003</v>
      </c>
      <c r="X53" s="31">
        <f t="shared" si="16"/>
        <v>6911.5159999999996</v>
      </c>
      <c r="Y53" s="31">
        <f t="shared" si="16"/>
        <v>6471.3329999999996</v>
      </c>
      <c r="Z53" s="35">
        <f t="shared" si="18"/>
        <v>-440.18299999999999</v>
      </c>
      <c r="AA53" s="22">
        <f t="shared" si="19"/>
        <v>-6.368834276011226E-2</v>
      </c>
    </row>
    <row r="54" spans="2:27" x14ac:dyDescent="0.25">
      <c r="B54" s="48" t="s">
        <v>30</v>
      </c>
      <c r="C54" s="17">
        <v>26340.712</v>
      </c>
      <c r="D54" s="17">
        <v>24571.24</v>
      </c>
      <c r="E54" s="17">
        <v>23887.05</v>
      </c>
      <c r="F54" s="59">
        <v>26600</v>
      </c>
      <c r="G54" s="18">
        <f t="shared" si="9"/>
        <v>-6.7176316266621683E-2</v>
      </c>
      <c r="H54" s="18">
        <f t="shared" si="9"/>
        <v>-9.3150936846354004E-2</v>
      </c>
      <c r="I54" s="18">
        <f t="shared" si="10"/>
        <v>9.8436215391595194E-3</v>
      </c>
      <c r="J54" s="48">
        <f t="shared" si="17"/>
        <v>1</v>
      </c>
      <c r="K54" s="48">
        <f t="shared" si="11"/>
        <v>1</v>
      </c>
      <c r="L54" s="47">
        <f t="shared" si="12"/>
        <v>-0.11357409140098927</v>
      </c>
      <c r="M54" s="41"/>
      <c r="P54" s="34" t="str">
        <f t="shared" si="13"/>
        <v>HU</v>
      </c>
      <c r="Q54" s="31">
        <f t="shared" si="13"/>
        <v>26340.712</v>
      </c>
      <c r="R54" s="31">
        <f t="shared" si="13"/>
        <v>24571.24</v>
      </c>
      <c r="S54" s="31">
        <f t="shared" si="13"/>
        <v>23887.05</v>
      </c>
      <c r="T54" s="35">
        <f t="shared" si="14"/>
        <v>-684.19000000000233</v>
      </c>
      <c r="U54" s="40">
        <f t="shared" si="15"/>
        <v>-2.7845155555845057E-2</v>
      </c>
      <c r="V54" s="40"/>
      <c r="W54" s="31">
        <f t="shared" si="16"/>
        <v>18741.555</v>
      </c>
      <c r="X54" s="31">
        <f t="shared" si="16"/>
        <v>18603.202000000001</v>
      </c>
      <c r="Y54" s="31">
        <f t="shared" si="16"/>
        <v>18008.684000000001</v>
      </c>
      <c r="Z54" s="35">
        <f t="shared" si="18"/>
        <v>-594.51800000000003</v>
      </c>
      <c r="AA54" s="22">
        <f t="shared" si="19"/>
        <v>-3.1957831775411567E-2</v>
      </c>
    </row>
    <row r="55" spans="2:27" x14ac:dyDescent="0.25">
      <c r="B55" s="48" t="s">
        <v>31</v>
      </c>
      <c r="C55" s="17">
        <v>14946.57</v>
      </c>
      <c r="D55" s="17">
        <v>14685.084000000001</v>
      </c>
      <c r="E55" s="17">
        <v>13429.237999999999</v>
      </c>
      <c r="F55" s="16">
        <v>13900</v>
      </c>
      <c r="G55" s="18">
        <f t="shared" si="9"/>
        <v>-1.7494716179029646E-2</v>
      </c>
      <c r="H55" s="18">
        <f t="shared" si="9"/>
        <v>-0.10151707047168679</v>
      </c>
      <c r="I55" s="18">
        <f t="shared" si="10"/>
        <v>-7.0020747234984304E-2</v>
      </c>
      <c r="J55" s="48">
        <f t="shared" si="17"/>
        <v>1</v>
      </c>
      <c r="K55" s="48">
        <f t="shared" si="11"/>
        <v>1</v>
      </c>
      <c r="L55" s="47">
        <f t="shared" si="12"/>
        <v>-3.5055004610090361E-2</v>
      </c>
      <c r="M55" s="41"/>
      <c r="P55" s="34" t="str">
        <f t="shared" si="13"/>
        <v>IE</v>
      </c>
      <c r="Q55" s="31">
        <f t="shared" si="13"/>
        <v>14946.57</v>
      </c>
      <c r="R55" s="31">
        <f t="shared" si="13"/>
        <v>14685.084000000001</v>
      </c>
      <c r="S55" s="31">
        <f t="shared" si="13"/>
        <v>13429.237999999999</v>
      </c>
      <c r="T55" s="35">
        <f t="shared" si="14"/>
        <v>-1255.8460000000014</v>
      </c>
      <c r="U55" s="40">
        <f t="shared" si="15"/>
        <v>-8.5518475754037315E-2</v>
      </c>
      <c r="V55" s="40"/>
      <c r="W55" s="31">
        <f t="shared" si="16"/>
        <v>12612.204</v>
      </c>
      <c r="X55" s="31">
        <f t="shared" si="16"/>
        <v>12375.401</v>
      </c>
      <c r="Y55" s="31">
        <f t="shared" si="16"/>
        <v>11179.142</v>
      </c>
      <c r="Z55" s="35">
        <f t="shared" si="18"/>
        <v>-1196.259</v>
      </c>
      <c r="AA55" s="22">
        <f t="shared" si="19"/>
        <v>-9.6664261626754566E-2</v>
      </c>
    </row>
    <row r="56" spans="2:27" x14ac:dyDescent="0.25">
      <c r="B56" s="48" t="s">
        <v>14</v>
      </c>
      <c r="C56" s="17">
        <v>180834.427</v>
      </c>
      <c r="D56" s="17">
        <v>145894.117</v>
      </c>
      <c r="E56" s="17">
        <v>132316.302</v>
      </c>
      <c r="F56" s="16">
        <v>158000</v>
      </c>
      <c r="G56" s="18">
        <f t="shared" si="9"/>
        <v>-0.19321713558447584</v>
      </c>
      <c r="H56" s="18">
        <f t="shared" si="9"/>
        <v>-0.26830137272478538</v>
      </c>
      <c r="I56" s="18">
        <f t="shared" si="10"/>
        <v>-0.12627256534509324</v>
      </c>
      <c r="J56" s="48">
        <f t="shared" si="17"/>
        <v>1</v>
      </c>
      <c r="K56" s="48">
        <f t="shared" si="11"/>
        <v>1</v>
      </c>
      <c r="L56" s="47">
        <f t="shared" si="12"/>
        <v>-0.1941083419940198</v>
      </c>
      <c r="M56" s="41"/>
      <c r="P56" s="34" t="str">
        <f t="shared" si="13"/>
        <v>IT</v>
      </c>
      <c r="Q56" s="31">
        <f t="shared" si="13"/>
        <v>180834.427</v>
      </c>
      <c r="R56" s="31">
        <f t="shared" si="13"/>
        <v>145894.117</v>
      </c>
      <c r="S56" s="31">
        <f t="shared" si="13"/>
        <v>132316.302</v>
      </c>
      <c r="T56" s="35">
        <f t="shared" si="14"/>
        <v>-13577.815000000002</v>
      </c>
      <c r="U56" s="40">
        <f t="shared" si="15"/>
        <v>-9.3066226926751289E-2</v>
      </c>
      <c r="V56" s="40"/>
      <c r="W56" s="31">
        <f t="shared" si="16"/>
        <v>137215.73000000001</v>
      </c>
      <c r="X56" s="31">
        <f t="shared" si="16"/>
        <v>115355.54300000001</v>
      </c>
      <c r="Y56" s="31">
        <f t="shared" si="16"/>
        <v>102738.061</v>
      </c>
      <c r="Z56" s="35">
        <f t="shared" si="18"/>
        <v>-12617.482000000004</v>
      </c>
      <c r="AA56" s="22">
        <f t="shared" si="19"/>
        <v>-0.10937906989003557</v>
      </c>
    </row>
    <row r="57" spans="2:27" x14ac:dyDescent="0.25">
      <c r="B57" s="48" t="s">
        <v>32</v>
      </c>
      <c r="C57" s="17">
        <v>8047.9949999999999</v>
      </c>
      <c r="D57" s="17">
        <v>6277.9629999999997</v>
      </c>
      <c r="E57" s="17">
        <v>6226.5389999999998</v>
      </c>
      <c r="F57" s="16">
        <v>6490</v>
      </c>
      <c r="G57" s="18">
        <f t="shared" si="9"/>
        <v>-0.21993453027741694</v>
      </c>
      <c r="H57" s="18">
        <f t="shared" si="9"/>
        <v>-0.2263241962749728</v>
      </c>
      <c r="I57" s="18">
        <f t="shared" si="10"/>
        <v>-0.19358796818337987</v>
      </c>
      <c r="J57" s="48">
        <f t="shared" si="17"/>
        <v>1</v>
      </c>
      <c r="K57" s="48">
        <f t="shared" si="11"/>
        <v>1</v>
      </c>
      <c r="L57" s="47">
        <f t="shared" si="12"/>
        <v>-4.2312591312766247E-2</v>
      </c>
      <c r="M57" s="41"/>
      <c r="P57" s="34" t="str">
        <f t="shared" si="13"/>
        <v>LT</v>
      </c>
      <c r="Q57" s="31">
        <f t="shared" si="13"/>
        <v>8047.9949999999999</v>
      </c>
      <c r="R57" s="31">
        <f t="shared" si="13"/>
        <v>6277.9629999999997</v>
      </c>
      <c r="S57" s="31">
        <f t="shared" si="13"/>
        <v>6226.5389999999998</v>
      </c>
      <c r="T57" s="35">
        <f t="shared" si="14"/>
        <v>-51.423999999999978</v>
      </c>
      <c r="U57" s="40">
        <f t="shared" si="15"/>
        <v>-8.1911919519117877E-3</v>
      </c>
      <c r="V57" s="40"/>
      <c r="W57" s="31">
        <f t="shared" si="16"/>
        <v>4668.8410000000003</v>
      </c>
      <c r="X57" s="31">
        <f t="shared" si="16"/>
        <v>5557.6450000000004</v>
      </c>
      <c r="Y57" s="31">
        <f t="shared" si="16"/>
        <v>5308.2359999999999</v>
      </c>
      <c r="Z57" s="35">
        <f t="shared" si="18"/>
        <v>-249.40900000000056</v>
      </c>
      <c r="AA57" s="22">
        <f t="shared" si="19"/>
        <v>-4.4876741857387534E-2</v>
      </c>
    </row>
    <row r="58" spans="2:27" x14ac:dyDescent="0.25">
      <c r="B58" s="48" t="s">
        <v>33</v>
      </c>
      <c r="C58" s="17">
        <v>4773.7709999999997</v>
      </c>
      <c r="D58" s="17">
        <v>4503.6750000000002</v>
      </c>
      <c r="E58" s="17">
        <v>3933.9470000000001</v>
      </c>
      <c r="F58" s="16">
        <v>4480</v>
      </c>
      <c r="G58" s="18">
        <f t="shared" si="9"/>
        <v>-5.6579169800981099E-2</v>
      </c>
      <c r="H58" s="18">
        <f t="shared" si="9"/>
        <v>-0.17592465160142778</v>
      </c>
      <c r="I58" s="18">
        <f t="shared" si="10"/>
        <v>-6.1538561443353679E-2</v>
      </c>
      <c r="J58" s="48">
        <f t="shared" si="17"/>
        <v>1</v>
      </c>
      <c r="K58" s="48">
        <f t="shared" si="11"/>
        <v>1</v>
      </c>
      <c r="L58" s="47">
        <f t="shared" si="12"/>
        <v>-0.13880537790671807</v>
      </c>
      <c r="M58" s="41"/>
      <c r="P58" s="34" t="str">
        <f t="shared" si="13"/>
        <v>LU</v>
      </c>
      <c r="Q58" s="31">
        <f t="shared" si="13"/>
        <v>4773.7709999999997</v>
      </c>
      <c r="R58" s="31">
        <f t="shared" si="13"/>
        <v>4503.6750000000002</v>
      </c>
      <c r="S58" s="31">
        <f t="shared" si="13"/>
        <v>3933.9470000000001</v>
      </c>
      <c r="T58" s="35">
        <f t="shared" si="14"/>
        <v>-569.72800000000007</v>
      </c>
      <c r="U58" s="40">
        <f t="shared" si="15"/>
        <v>-0.12650291151115478</v>
      </c>
      <c r="V58" s="40"/>
      <c r="W58" s="31">
        <f t="shared" si="16"/>
        <v>4478.3829999999998</v>
      </c>
      <c r="X58" s="31">
        <f t="shared" si="16"/>
        <v>4388.9369999999999</v>
      </c>
      <c r="Y58" s="31">
        <f t="shared" si="16"/>
        <v>3809.7750000000001</v>
      </c>
      <c r="Z58" s="35">
        <f t="shared" si="18"/>
        <v>-579.16199999999981</v>
      </c>
      <c r="AA58" s="22">
        <f t="shared" si="19"/>
        <v>-0.13195951548176696</v>
      </c>
    </row>
    <row r="59" spans="2:27" x14ac:dyDescent="0.25">
      <c r="B59" s="48" t="s">
        <v>34</v>
      </c>
      <c r="C59" s="17">
        <v>4492.0640000000003</v>
      </c>
      <c r="D59" s="17">
        <v>4557.3710000000001</v>
      </c>
      <c r="E59" s="17">
        <v>4263.6279999999997</v>
      </c>
      <c r="F59" s="16">
        <v>5372.9999999999991</v>
      </c>
      <c r="G59" s="18">
        <f t="shared" si="9"/>
        <v>1.4538305776587324E-2</v>
      </c>
      <c r="H59" s="18">
        <f t="shared" si="9"/>
        <v>-5.0853238066065121E-2</v>
      </c>
      <c r="I59" s="18">
        <f t="shared" si="10"/>
        <v>0.19610940538692212</v>
      </c>
      <c r="J59" s="48">
        <f t="shared" si="17"/>
        <v>1</v>
      </c>
      <c r="K59" s="48">
        <f t="shared" si="11"/>
        <v>1</v>
      </c>
      <c r="L59" s="47">
        <f t="shared" si="12"/>
        <v>-0.26019436967765469</v>
      </c>
      <c r="M59" s="41"/>
      <c r="P59" s="34" t="str">
        <f t="shared" si="13"/>
        <v>LV</v>
      </c>
      <c r="Q59" s="31">
        <f t="shared" si="13"/>
        <v>4492.0640000000003</v>
      </c>
      <c r="R59" s="31">
        <f t="shared" si="13"/>
        <v>4557.3710000000001</v>
      </c>
      <c r="S59" s="31">
        <f t="shared" si="13"/>
        <v>4263.6279999999997</v>
      </c>
      <c r="T59" s="35">
        <f t="shared" si="14"/>
        <v>-293.74300000000039</v>
      </c>
      <c r="U59" s="40">
        <f t="shared" si="15"/>
        <v>-6.4454484833470965E-2</v>
      </c>
      <c r="V59" s="40"/>
      <c r="W59" s="31">
        <f t="shared" si="16"/>
        <v>4018.27</v>
      </c>
      <c r="X59" s="31">
        <f t="shared" si="16"/>
        <v>4080.5540000000001</v>
      </c>
      <c r="Y59" s="31">
        <f t="shared" si="16"/>
        <v>3855.2950000000001</v>
      </c>
      <c r="Z59" s="35">
        <f t="shared" si="18"/>
        <v>-225.25900000000001</v>
      </c>
      <c r="AA59" s="22">
        <f t="shared" si="19"/>
        <v>-5.5203043508307945E-2</v>
      </c>
    </row>
    <row r="60" spans="2:27" x14ac:dyDescent="0.25">
      <c r="B60" s="48" t="s">
        <v>36</v>
      </c>
      <c r="C60" s="17">
        <v>915.721</v>
      </c>
      <c r="D60" s="17">
        <v>873.05799999999999</v>
      </c>
      <c r="E60" s="17">
        <v>740.98699999999997</v>
      </c>
      <c r="F60" s="59">
        <v>822.90300000000002</v>
      </c>
      <c r="G60" s="18">
        <f t="shared" si="9"/>
        <v>-4.6589517986373563E-2</v>
      </c>
      <c r="H60" s="18">
        <f t="shared" si="9"/>
        <v>-0.19081576156929902</v>
      </c>
      <c r="I60" s="18">
        <f t="shared" si="10"/>
        <v>-0.10136056724701081</v>
      </c>
      <c r="J60" s="48">
        <f t="shared" si="17"/>
        <v>1</v>
      </c>
      <c r="K60" s="48">
        <f t="shared" si="11"/>
        <v>1</v>
      </c>
      <c r="L60" s="47">
        <f t="shared" si="12"/>
        <v>-0.11054984770313117</v>
      </c>
      <c r="M60" s="41"/>
      <c r="P60" s="34" t="str">
        <f t="shared" si="13"/>
        <v>MT</v>
      </c>
      <c r="Q60" s="31">
        <f t="shared" si="13"/>
        <v>915.721</v>
      </c>
      <c r="R60" s="31">
        <f t="shared" si="13"/>
        <v>873.05799999999999</v>
      </c>
      <c r="S60" s="31">
        <f t="shared" si="13"/>
        <v>740.98699999999997</v>
      </c>
      <c r="T60" s="35">
        <f t="shared" si="14"/>
        <v>-132.07100000000003</v>
      </c>
      <c r="U60" s="40">
        <f t="shared" si="15"/>
        <v>-0.15127402761328573</v>
      </c>
      <c r="V60" s="40"/>
      <c r="W60" s="31">
        <f t="shared" si="16"/>
        <v>464.34500000000003</v>
      </c>
      <c r="X60" s="31">
        <f t="shared" si="16"/>
        <v>696.72299999999996</v>
      </c>
      <c r="Y60" s="31">
        <f t="shared" si="16"/>
        <v>544.62900000000002</v>
      </c>
      <c r="Z60" s="35">
        <f t="shared" si="18"/>
        <v>-152.09399999999994</v>
      </c>
      <c r="AA60" s="22">
        <f t="shared" si="19"/>
        <v>-0.21829909447513568</v>
      </c>
    </row>
    <row r="61" spans="2:27" x14ac:dyDescent="0.25">
      <c r="B61" s="48" t="s">
        <v>22</v>
      </c>
      <c r="C61" s="17">
        <v>70105.547999999995</v>
      </c>
      <c r="D61" s="17">
        <v>63517.370999999999</v>
      </c>
      <c r="E61" s="17">
        <v>58420.597000000002</v>
      </c>
      <c r="F61" s="16">
        <v>60700</v>
      </c>
      <c r="G61" s="18">
        <f t="shared" si="9"/>
        <v>-9.3975115920925334E-2</v>
      </c>
      <c r="H61" s="18">
        <f t="shared" si="9"/>
        <v>-0.16667655176163798</v>
      </c>
      <c r="I61" s="18">
        <f t="shared" si="10"/>
        <v>-0.13416267711080432</v>
      </c>
      <c r="J61" s="48">
        <f t="shared" si="17"/>
        <v>1</v>
      </c>
      <c r="K61" s="48">
        <f t="shared" si="11"/>
        <v>1</v>
      </c>
      <c r="L61" s="47">
        <f t="shared" si="12"/>
        <v>-3.9017112406434296E-2</v>
      </c>
      <c r="M61" s="41"/>
      <c r="P61" s="34" t="str">
        <f t="shared" si="13"/>
        <v>NL</v>
      </c>
      <c r="Q61" s="31">
        <f t="shared" si="13"/>
        <v>70105.547999999995</v>
      </c>
      <c r="R61" s="31">
        <f t="shared" si="13"/>
        <v>63517.370999999999</v>
      </c>
      <c r="S61" s="31">
        <f t="shared" si="13"/>
        <v>58420.597000000002</v>
      </c>
      <c r="T61" s="35">
        <f t="shared" si="14"/>
        <v>-5096.7739999999976</v>
      </c>
      <c r="U61" s="40">
        <f t="shared" si="15"/>
        <v>-8.0242206498124705E-2</v>
      </c>
      <c r="V61" s="40"/>
      <c r="W61" s="31">
        <f t="shared" si="16"/>
        <v>54067.783000000003</v>
      </c>
      <c r="X61" s="31">
        <f t="shared" si="16"/>
        <v>49663.747000000003</v>
      </c>
      <c r="Y61" s="31">
        <f t="shared" si="16"/>
        <v>45536.762000000002</v>
      </c>
      <c r="Z61" s="35">
        <f t="shared" si="18"/>
        <v>-4126.9850000000006</v>
      </c>
      <c r="AA61" s="22">
        <f t="shared" si="19"/>
        <v>-8.3098542685472371E-2</v>
      </c>
    </row>
    <row r="62" spans="2:27" x14ac:dyDescent="0.25">
      <c r="B62" s="48" t="s">
        <v>37</v>
      </c>
      <c r="C62" s="17">
        <v>87955.4</v>
      </c>
      <c r="D62" s="17">
        <v>100194.80899999999</v>
      </c>
      <c r="E62" s="17">
        <v>96859.153000000006</v>
      </c>
      <c r="F62" s="16">
        <v>96400</v>
      </c>
      <c r="G62" s="18">
        <f t="shared" si="9"/>
        <v>0.13915471932365731</v>
      </c>
      <c r="H62" s="18">
        <f t="shared" si="9"/>
        <v>0.10123031672870586</v>
      </c>
      <c r="I62" s="18">
        <f t="shared" si="10"/>
        <v>9.6010023261789534E-2</v>
      </c>
      <c r="J62" s="48">
        <f t="shared" si="17"/>
        <v>0</v>
      </c>
      <c r="K62" s="48">
        <f t="shared" si="11"/>
        <v>0</v>
      </c>
      <c r="L62" s="47">
        <f t="shared" si="12"/>
        <v>4.740419317934833E-3</v>
      </c>
      <c r="M62" s="41"/>
      <c r="P62" s="34" t="str">
        <f t="shared" si="13"/>
        <v>PL</v>
      </c>
      <c r="Q62" s="31">
        <f t="shared" si="13"/>
        <v>87955.4</v>
      </c>
      <c r="R62" s="31">
        <f t="shared" si="13"/>
        <v>100194.80899999999</v>
      </c>
      <c r="S62" s="31">
        <f t="shared" si="13"/>
        <v>96859.153000000006</v>
      </c>
      <c r="T62" s="35">
        <f t="shared" si="14"/>
        <v>-3335.6559999999881</v>
      </c>
      <c r="U62" s="40">
        <f t="shared" si="15"/>
        <v>-3.3291704762868385E-2</v>
      </c>
      <c r="V62" s="40"/>
      <c r="W62" s="31">
        <f t="shared" si="16"/>
        <v>58490.817999999999</v>
      </c>
      <c r="X62" s="31">
        <f t="shared" si="16"/>
        <v>73730.455000000002</v>
      </c>
      <c r="Y62" s="31">
        <f t="shared" si="16"/>
        <v>71144.608999999997</v>
      </c>
      <c r="Z62" s="35">
        <f t="shared" si="18"/>
        <v>-2585.846000000005</v>
      </c>
      <c r="AA62" s="22">
        <f t="shared" si="19"/>
        <v>-3.507161321600423E-2</v>
      </c>
    </row>
    <row r="63" spans="2:27" x14ac:dyDescent="0.25">
      <c r="B63" s="48" t="s">
        <v>20</v>
      </c>
      <c r="C63" s="17">
        <v>24851.128000000001</v>
      </c>
      <c r="D63" s="17">
        <v>22054.516</v>
      </c>
      <c r="E63" s="17">
        <v>19539.812999999998</v>
      </c>
      <c r="F63" s="16">
        <v>22500</v>
      </c>
      <c r="G63" s="18">
        <f t="shared" si="9"/>
        <v>-0.11253461009898624</v>
      </c>
      <c r="H63" s="18">
        <f t="shared" si="9"/>
        <v>-0.21372530856547045</v>
      </c>
      <c r="I63" s="18">
        <f t="shared" si="10"/>
        <v>-9.4608502278045514E-2</v>
      </c>
      <c r="J63" s="48">
        <f t="shared" si="17"/>
        <v>1</v>
      </c>
      <c r="K63" s="48">
        <f t="shared" si="11"/>
        <v>1</v>
      </c>
      <c r="L63" s="47">
        <f t="shared" si="12"/>
        <v>-0.15149515504575206</v>
      </c>
      <c r="M63" s="41"/>
      <c r="P63" s="34" t="str">
        <f t="shared" si="13"/>
        <v>PT</v>
      </c>
      <c r="Q63" s="31">
        <f t="shared" si="13"/>
        <v>24851.128000000001</v>
      </c>
      <c r="R63" s="31">
        <f t="shared" si="13"/>
        <v>22054.516</v>
      </c>
      <c r="S63" s="31">
        <f t="shared" si="13"/>
        <v>19539.812999999998</v>
      </c>
      <c r="T63" s="35">
        <f t="shared" si="14"/>
        <v>-2514.7030000000013</v>
      </c>
      <c r="U63" s="40">
        <f t="shared" si="15"/>
        <v>-0.11402213496773184</v>
      </c>
      <c r="V63" s="40"/>
      <c r="W63" s="31">
        <f t="shared" si="16"/>
        <v>19011.310000000001</v>
      </c>
      <c r="X63" s="31">
        <f t="shared" si="16"/>
        <v>17133.289000000001</v>
      </c>
      <c r="Y63" s="31">
        <f t="shared" si="16"/>
        <v>15019.696</v>
      </c>
      <c r="Z63" s="35">
        <f t="shared" si="18"/>
        <v>-2113.5930000000008</v>
      </c>
      <c r="AA63" s="22">
        <f t="shared" si="19"/>
        <v>-0.12336177834857047</v>
      </c>
    </row>
    <row r="64" spans="2:27" x14ac:dyDescent="0.25">
      <c r="B64" s="48" t="s">
        <v>29</v>
      </c>
      <c r="C64" s="17">
        <v>36059.756000000001</v>
      </c>
      <c r="D64" s="17">
        <v>32068.352999999999</v>
      </c>
      <c r="E64" s="17">
        <v>30915.644</v>
      </c>
      <c r="F64" s="16">
        <v>42990</v>
      </c>
      <c r="G64" s="18">
        <f t="shared" si="9"/>
        <v>-0.11068857482008476</v>
      </c>
      <c r="H64" s="18">
        <f t="shared" si="9"/>
        <v>-0.14265520820495847</v>
      </c>
      <c r="I64" s="18">
        <f t="shared" si="10"/>
        <v>0.19218776743802701</v>
      </c>
      <c r="J64" s="48">
        <f t="shared" si="17"/>
        <v>1</v>
      </c>
      <c r="K64" s="48">
        <f t="shared" si="11"/>
        <v>1</v>
      </c>
      <c r="L64" s="47">
        <f t="shared" si="12"/>
        <v>-0.39055812649414645</v>
      </c>
      <c r="M64" s="41"/>
      <c r="P64" s="34" t="str">
        <f t="shared" si="13"/>
        <v>RO</v>
      </c>
      <c r="Q64" s="31">
        <f t="shared" si="13"/>
        <v>36059.756000000001</v>
      </c>
      <c r="R64" s="31">
        <f t="shared" si="13"/>
        <v>32068.352999999999</v>
      </c>
      <c r="S64" s="31">
        <f t="shared" si="13"/>
        <v>30915.644</v>
      </c>
      <c r="T64" s="35">
        <f t="shared" si="14"/>
        <v>-1152.7089999999989</v>
      </c>
      <c r="U64" s="40">
        <f t="shared" si="15"/>
        <v>-3.5945375803989654E-2</v>
      </c>
      <c r="V64" s="40"/>
      <c r="W64" s="31">
        <f t="shared" si="16"/>
        <v>24600.038</v>
      </c>
      <c r="X64" s="31">
        <f t="shared" si="16"/>
        <v>23875.530999999999</v>
      </c>
      <c r="Y64" s="31">
        <f t="shared" si="16"/>
        <v>23529.344000000001</v>
      </c>
      <c r="Z64" s="35">
        <f t="shared" si="18"/>
        <v>-346.18699999999808</v>
      </c>
      <c r="AA64" s="22">
        <f t="shared" si="19"/>
        <v>-1.4499656573083049E-2</v>
      </c>
    </row>
    <row r="65" spans="2:27" x14ac:dyDescent="0.25">
      <c r="B65" s="48" t="s">
        <v>25</v>
      </c>
      <c r="C65" s="17">
        <v>48993.220999999998</v>
      </c>
      <c r="D65" s="17">
        <v>45794.1</v>
      </c>
      <c r="E65" s="17">
        <v>41729.095000000001</v>
      </c>
      <c r="F65" s="16">
        <v>43400</v>
      </c>
      <c r="G65" s="18">
        <f t="shared" si="9"/>
        <v>-6.529721734359939E-2</v>
      </c>
      <c r="H65" s="18">
        <f t="shared" si="9"/>
        <v>-0.14826798180915679</v>
      </c>
      <c r="I65" s="18">
        <f t="shared" si="10"/>
        <v>-0.11416316147084915</v>
      </c>
      <c r="J65" s="48">
        <f t="shared" si="17"/>
        <v>1</v>
      </c>
      <c r="K65" s="48">
        <f t="shared" si="11"/>
        <v>1</v>
      </c>
      <c r="L65" s="47">
        <f t="shared" si="12"/>
        <v>-4.004172628234566E-2</v>
      </c>
      <c r="M65" s="41"/>
      <c r="P65" s="34" t="str">
        <f t="shared" si="13"/>
        <v>SE</v>
      </c>
      <c r="Q65" s="31">
        <f t="shared" si="13"/>
        <v>48993.220999999998</v>
      </c>
      <c r="R65" s="31">
        <f t="shared" si="13"/>
        <v>45794.1</v>
      </c>
      <c r="S65" s="31">
        <f t="shared" si="13"/>
        <v>41729.095000000001</v>
      </c>
      <c r="T65" s="35">
        <f t="shared" si="14"/>
        <v>-4065.0049999999974</v>
      </c>
      <c r="U65" s="40">
        <f t="shared" si="15"/>
        <v>-8.8767002736160283E-2</v>
      </c>
      <c r="V65" s="40"/>
      <c r="W65" s="31">
        <f t="shared" si="16"/>
        <v>33243.838000000003</v>
      </c>
      <c r="X65" s="31">
        <f t="shared" si="16"/>
        <v>31535.384999999998</v>
      </c>
      <c r="Y65" s="31">
        <f t="shared" si="16"/>
        <v>30933.749</v>
      </c>
      <c r="Z65" s="35">
        <f t="shared" si="18"/>
        <v>-601.6359999999986</v>
      </c>
      <c r="AA65" s="22">
        <f t="shared" si="19"/>
        <v>-1.9078124462409404E-2</v>
      </c>
    </row>
    <row r="66" spans="2:27" x14ac:dyDescent="0.25">
      <c r="B66" s="48" t="s">
        <v>35</v>
      </c>
      <c r="C66" s="17">
        <v>7249.8019999999997</v>
      </c>
      <c r="D66" s="17">
        <v>6524.9690000000001</v>
      </c>
      <c r="E66" s="17">
        <v>6128.857</v>
      </c>
      <c r="F66" s="59">
        <v>7125</v>
      </c>
      <c r="G66" s="18">
        <f t="shared" si="9"/>
        <v>-9.997969599721479E-2</v>
      </c>
      <c r="H66" s="18">
        <f t="shared" si="9"/>
        <v>-0.15461732610076795</v>
      </c>
      <c r="I66" s="18">
        <f t="shared" si="10"/>
        <v>-1.7214539100516069E-2</v>
      </c>
      <c r="J66" s="48">
        <f t="shared" si="17"/>
        <v>1</v>
      </c>
      <c r="K66" s="48">
        <f t="shared" si="11"/>
        <v>1</v>
      </c>
      <c r="L66" s="47">
        <f t="shared" si="12"/>
        <v>-0.1625332423321347</v>
      </c>
      <c r="M66" s="41"/>
      <c r="P66" s="34" t="str">
        <f t="shared" si="13"/>
        <v>SI</v>
      </c>
      <c r="Q66" s="31">
        <f t="shared" si="13"/>
        <v>7249.8019999999997</v>
      </c>
      <c r="R66" s="31">
        <f t="shared" si="13"/>
        <v>6524.9690000000001</v>
      </c>
      <c r="S66" s="31">
        <f t="shared" si="13"/>
        <v>6128.857</v>
      </c>
      <c r="T66" s="35">
        <f t="shared" si="14"/>
        <v>-396.11200000000008</v>
      </c>
      <c r="U66" s="40">
        <f t="shared" si="15"/>
        <v>-6.0707108340284845E-2</v>
      </c>
      <c r="V66" s="40"/>
      <c r="W66" s="31">
        <f t="shared" si="16"/>
        <v>5131.6890000000003</v>
      </c>
      <c r="X66" s="31">
        <f t="shared" si="16"/>
        <v>4850.6930000000002</v>
      </c>
      <c r="Y66" s="31">
        <f t="shared" si="16"/>
        <v>4391.5190000000002</v>
      </c>
      <c r="Z66" s="35">
        <f t="shared" si="18"/>
        <v>-459.17399999999998</v>
      </c>
      <c r="AA66" s="22">
        <f t="shared" si="19"/>
        <v>-9.4661525683031267E-2</v>
      </c>
    </row>
    <row r="67" spans="2:27" x14ac:dyDescent="0.25">
      <c r="B67" s="48" t="s">
        <v>28</v>
      </c>
      <c r="C67" s="17">
        <v>17414.237000000001</v>
      </c>
      <c r="D67" s="17">
        <v>15984.098</v>
      </c>
      <c r="E67" s="17">
        <v>15185.120999999999</v>
      </c>
      <c r="F67" s="16">
        <v>16379.999999999998</v>
      </c>
      <c r="G67" s="18">
        <f t="shared" si="9"/>
        <v>-8.2124700611344692E-2</v>
      </c>
      <c r="H67" s="18">
        <f t="shared" si="9"/>
        <v>-0.12800537858764649</v>
      </c>
      <c r="I67" s="18">
        <f t="shared" si="10"/>
        <v>-5.9390313798991179E-2</v>
      </c>
      <c r="J67" s="48">
        <f t="shared" si="17"/>
        <v>1</v>
      </c>
      <c r="K67" s="48">
        <f t="shared" si="11"/>
        <v>1</v>
      </c>
      <c r="L67" s="47">
        <f t="shared" si="12"/>
        <v>-7.868748625710649E-2</v>
      </c>
      <c r="M67" s="41"/>
      <c r="P67" s="34" t="str">
        <f t="shared" si="13"/>
        <v>SK</v>
      </c>
      <c r="Q67" s="31">
        <f t="shared" si="13"/>
        <v>17414.237000000001</v>
      </c>
      <c r="R67" s="31">
        <f t="shared" si="13"/>
        <v>15984.098</v>
      </c>
      <c r="S67" s="31">
        <f t="shared" si="13"/>
        <v>15185.120999999999</v>
      </c>
      <c r="T67" s="35">
        <f t="shared" si="14"/>
        <v>-798.97700000000077</v>
      </c>
      <c r="U67" s="40">
        <f t="shared" si="15"/>
        <v>-4.9985742079409222E-2</v>
      </c>
      <c r="V67" s="40"/>
      <c r="W67" s="31">
        <f t="shared" si="16"/>
        <v>11557.519</v>
      </c>
      <c r="X67" s="31">
        <f t="shared" si="16"/>
        <v>11168.924000000001</v>
      </c>
      <c r="Y67" s="31">
        <f t="shared" si="16"/>
        <v>10370.726000000001</v>
      </c>
      <c r="Z67" s="35">
        <f t="shared" si="18"/>
        <v>-798.19800000000032</v>
      </c>
      <c r="AA67" s="22">
        <f t="shared" si="19"/>
        <v>-7.1465971117719157E-2</v>
      </c>
    </row>
    <row r="68" spans="2:27" x14ac:dyDescent="0.25">
      <c r="B68" s="54" t="s">
        <v>38</v>
      </c>
      <c r="C68" s="52">
        <v>223477.78200000001</v>
      </c>
      <c r="D68" s="52">
        <v>174296.992</v>
      </c>
      <c r="E68" s="52" t="s">
        <v>55</v>
      </c>
      <c r="F68" s="52">
        <v>177600</v>
      </c>
      <c r="G68" s="45">
        <f t="shared" si="9"/>
        <v>-0.22007015444604694</v>
      </c>
      <c r="H68" s="45"/>
      <c r="I68" s="45">
        <f t="shared" si="10"/>
        <v>-0.20529012588821915</v>
      </c>
      <c r="J68" s="46">
        <f>IF(H68&lt;0, 1,0)</f>
        <v>0</v>
      </c>
      <c r="K68" s="46">
        <f t="shared" si="11"/>
        <v>0</v>
      </c>
      <c r="L68" s="47" t="e">
        <f t="shared" si="12"/>
        <v>#VALUE!</v>
      </c>
      <c r="M68" s="41"/>
      <c r="P68" s="38" t="str">
        <f t="shared" si="13"/>
        <v>UK</v>
      </c>
      <c r="Q68" s="37">
        <f t="shared" si="13"/>
        <v>223477.78200000001</v>
      </c>
      <c r="R68" s="37">
        <f t="shared" si="13"/>
        <v>174296.992</v>
      </c>
      <c r="S68" s="37" t="str">
        <f t="shared" si="13"/>
        <v>:</v>
      </c>
      <c r="T68" s="39" t="e">
        <f t="shared" si="14"/>
        <v>#VALUE!</v>
      </c>
      <c r="U68" s="57" t="e">
        <f t="shared" si="15"/>
        <v>#VALUE!</v>
      </c>
      <c r="V68" s="57"/>
      <c r="W68" s="37">
        <f t="shared" si="16"/>
        <v>152974.63200000001</v>
      </c>
      <c r="X68" s="37">
        <f t="shared" si="16"/>
        <v>134114.842</v>
      </c>
      <c r="Y68" s="37">
        <f t="shared" si="16"/>
        <v>0</v>
      </c>
      <c r="Z68" s="39">
        <f t="shared" si="18"/>
        <v>-134114.842</v>
      </c>
      <c r="AA68" s="58">
        <f t="shared" si="19"/>
        <v>-1</v>
      </c>
    </row>
    <row r="69" spans="2:27" x14ac:dyDescent="0.25">
      <c r="B69" s="55" t="s">
        <v>47</v>
      </c>
      <c r="C69" s="52">
        <v>1721334.5689999997</v>
      </c>
      <c r="D69" s="52">
        <v>1528102.1630000002</v>
      </c>
      <c r="E69" s="52"/>
      <c r="F69" s="52">
        <v>1483000</v>
      </c>
      <c r="G69" s="45">
        <f t="shared" si="9"/>
        <v>-0.11225732026764379</v>
      </c>
      <c r="H69" s="45"/>
      <c r="I69" s="45">
        <f t="shared" si="10"/>
        <v>-0.13845917771724003</v>
      </c>
      <c r="J69" s="46">
        <f t="shared" ref="J69:J70" si="20">IF(H69&lt;0, 1,0)</f>
        <v>0</v>
      </c>
      <c r="K69" s="46">
        <f t="shared" si="11"/>
        <v>1</v>
      </c>
      <c r="L69" s="47" t="e">
        <f t="shared" si="12"/>
        <v>#DIV/0!</v>
      </c>
      <c r="M69" s="41"/>
      <c r="O69" s="36"/>
      <c r="P69" s="38" t="str">
        <f t="shared" si="13"/>
        <v>EU 27+UK</v>
      </c>
      <c r="Q69" s="37">
        <f t="shared" si="13"/>
        <v>1721334.5689999997</v>
      </c>
      <c r="R69" s="37">
        <f t="shared" si="13"/>
        <v>1528102.1630000002</v>
      </c>
      <c r="S69" s="37">
        <f t="shared" si="13"/>
        <v>0</v>
      </c>
      <c r="T69" s="39">
        <f t="shared" si="14"/>
        <v>-1528102.1630000002</v>
      </c>
      <c r="U69" s="57">
        <f t="shared" si="15"/>
        <v>-1</v>
      </c>
      <c r="V69" s="40"/>
      <c r="W69" s="37">
        <f t="shared" si="16"/>
        <v>1193872.7310000001</v>
      </c>
      <c r="X69" s="37">
        <f t="shared" si="16"/>
        <v>1120643.8409999998</v>
      </c>
      <c r="Y69" s="37">
        <f t="shared" si="16"/>
        <v>0</v>
      </c>
      <c r="Z69" s="39">
        <f t="shared" si="18"/>
        <v>-1120643.8409999998</v>
      </c>
      <c r="AA69" s="57">
        <f t="shared" si="19"/>
        <v>-1</v>
      </c>
    </row>
    <row r="70" spans="2:27" x14ac:dyDescent="0.25">
      <c r="B70" s="55" t="s">
        <v>48</v>
      </c>
      <c r="C70" s="52">
        <v>1497856.787</v>
      </c>
      <c r="D70" s="52">
        <v>1353805.1710000001</v>
      </c>
      <c r="E70" s="52">
        <v>1236887.2439999999</v>
      </c>
      <c r="F70" s="52">
        <v>1312000</v>
      </c>
      <c r="G70" s="45">
        <f t="shared" si="9"/>
        <v>-9.6171821799142299E-2</v>
      </c>
      <c r="H70" s="45">
        <f t="shared" si="9"/>
        <v>-0.174228634716598</v>
      </c>
      <c r="I70" s="45">
        <f t="shared" si="10"/>
        <v>-0.1240818138376536</v>
      </c>
      <c r="J70" s="46">
        <f t="shared" si="20"/>
        <v>1</v>
      </c>
      <c r="K70" s="46">
        <f t="shared" si="11"/>
        <v>1</v>
      </c>
      <c r="L70" s="40">
        <f t="shared" si="12"/>
        <v>-6.072724604798338E-2</v>
      </c>
      <c r="M70" s="41"/>
      <c r="O70" s="36"/>
      <c r="P70" s="38" t="str">
        <f t="shared" si="13"/>
        <v>EU 27</v>
      </c>
      <c r="Q70" s="37">
        <f t="shared" si="13"/>
        <v>1497856.787</v>
      </c>
      <c r="R70" s="37">
        <f t="shared" si="13"/>
        <v>1353805.1710000001</v>
      </c>
      <c r="S70" s="37">
        <f t="shared" si="13"/>
        <v>1236887.2439999999</v>
      </c>
      <c r="T70" s="39">
        <f t="shared" si="14"/>
        <v>-116917.92700000014</v>
      </c>
      <c r="U70" s="57">
        <f t="shared" si="15"/>
        <v>-8.6362446757119182E-2</v>
      </c>
      <c r="V70" s="40"/>
      <c r="W70" s="37">
        <f t="shared" si="16"/>
        <v>1040898.099</v>
      </c>
      <c r="X70" s="37">
        <f t="shared" si="16"/>
        <v>986528.99899999995</v>
      </c>
      <c r="Y70" s="37">
        <f t="shared" si="16"/>
        <v>907013.31900000002</v>
      </c>
      <c r="Z70" s="39">
        <f t="shared" si="18"/>
        <v>-79515.679999999935</v>
      </c>
      <c r="AA70" s="57">
        <f t="shared" si="19"/>
        <v>-8.0601462380326783E-2</v>
      </c>
    </row>
    <row r="71" spans="2:27" x14ac:dyDescent="0.25">
      <c r="O71" s="36"/>
      <c r="V71" s="40"/>
    </row>
    <row r="72" spans="2:27" x14ac:dyDescent="0.25">
      <c r="O72" s="36"/>
      <c r="V72" s="40"/>
    </row>
  </sheetData>
  <mergeCells count="8">
    <mergeCell ref="Q39:S39"/>
    <mergeCell ref="W39:Z39"/>
    <mergeCell ref="AT6:AT7"/>
    <mergeCell ref="AT8:AT9"/>
    <mergeCell ref="O3:P3"/>
    <mergeCell ref="Q3:R3"/>
    <mergeCell ref="V3:W3"/>
    <mergeCell ref="X3:Y3"/>
  </mergeCells>
  <conditionalFormatting sqref="G41:H70">
    <cfRule type="dataBar" priority="1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{AB17D143-D0C0-4537-A729-CF2050A67663}</x14:id>
        </ext>
      </extLst>
    </cfRule>
  </conditionalFormatting>
  <conditionalFormatting sqref="I41:I70">
    <cfRule type="dataBar" priority="1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{92789BAC-2766-4483-973C-C3DEDA44F071}</x14:id>
        </ext>
      </extLst>
    </cfRule>
  </conditionalFormatting>
  <conditionalFormatting sqref="I6:I35">
    <cfRule type="dataBar" priority="1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{BBAB8F5B-3490-4663-B40A-7FCC042C5125}</x14:id>
        </ext>
      </extLst>
    </cfRule>
  </conditionalFormatting>
  <conditionalFormatting sqref="T41:T68">
    <cfRule type="cellIs" dxfId="7" priority="9" operator="lessThan">
      <formula>0</formula>
    </cfRule>
    <cfRule type="cellIs" dxfId="6" priority="10" operator="greaterThan">
      <formula>0</formula>
    </cfRule>
  </conditionalFormatting>
  <conditionalFormatting sqref="Z41:Z68">
    <cfRule type="cellIs" dxfId="5" priority="7" operator="lessThan">
      <formula>0</formula>
    </cfRule>
    <cfRule type="cellIs" dxfId="4" priority="8" operator="greaterThan">
      <formula>0</formula>
    </cfRule>
  </conditionalFormatting>
  <conditionalFormatting sqref="AA41:AA68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41:U68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6:L35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L41:L70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G6:H35">
    <cfRule type="dataBar" priority="1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{7FCA3704-BF17-49D2-A67E-C1F9EFE13682}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B17D143-D0C0-4537-A729-CF2050A6766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G41:H70</xm:sqref>
        </x14:conditionalFormatting>
        <x14:conditionalFormatting xmlns:xm="http://schemas.microsoft.com/office/excel/2006/main">
          <x14:cfRule type="dataBar" id="{92789BAC-2766-4483-973C-C3DEDA44F07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I41:I70</xm:sqref>
        </x14:conditionalFormatting>
        <x14:conditionalFormatting xmlns:xm="http://schemas.microsoft.com/office/excel/2006/main">
          <x14:cfRule type="dataBar" id="{BBAB8F5B-3490-4663-B40A-7FCC042C512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I6:I35</xm:sqref>
        </x14:conditionalFormatting>
        <x14:conditionalFormatting xmlns:xm="http://schemas.microsoft.com/office/excel/2006/main">
          <x14:cfRule type="dataBar" id="{7FCA3704-BF17-49D2-A67E-C1F9EFE1368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G6:H35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9ACD8FE689A844B2384B5229685DD9" ma:contentTypeVersion="12" ma:contentTypeDescription="Create a new document." ma:contentTypeScope="" ma:versionID="b4b64cb18827f9f90d94a5f9296f8947">
  <xsd:schema xmlns:xsd="http://www.w3.org/2001/XMLSchema" xmlns:xs="http://www.w3.org/2001/XMLSchema" xmlns:p="http://schemas.microsoft.com/office/2006/metadata/properties" xmlns:ns2="ab36edd1-f22d-48fa-8c14-ce14ffa55440" xmlns:ns3="9962651d-4d37-485e-88c7-c8ed15b30222" targetNamespace="http://schemas.microsoft.com/office/2006/metadata/properties" ma:root="true" ma:fieldsID="2285fea299818db167af4ad1aa53698e" ns2:_="" ns3:_="">
    <xsd:import namespace="ab36edd1-f22d-48fa-8c14-ce14ffa55440"/>
    <xsd:import namespace="9962651d-4d37-485e-88c7-c8ed15b302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36edd1-f22d-48fa-8c14-ce14ffa554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62651d-4d37-485e-88c7-c8ed15b3022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D10F55-5C5B-4BDF-B526-E7A4CC68B054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9962651d-4d37-485e-88c7-c8ed15b30222"/>
    <ds:schemaRef ds:uri="ab36edd1-f22d-48fa-8c14-ce14ffa55440"/>
    <ds:schemaRef ds:uri="http://purl.org/dc/terms/"/>
    <ds:schemaRef ds:uri="http://purl.org/dc/elements/1.1/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7E6006E-F12C-4467-8DBB-32509086B8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36edd1-f22d-48fa-8c14-ce14ffa55440"/>
    <ds:schemaRef ds:uri="9962651d-4d37-485e-88c7-c8ed15b302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7EE31B-C4EE-4A2E-A4F9-C865700790F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AND CHART</vt:lpstr>
      <vt:lpstr>Data prep for Ai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2022-03-18T10:34:09Z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0x010100079ACD8FE689A844B2384B5229685DD9</vt:lpwstr>
  </property>
  <property fmtid="{D5CDD505-2E9C-101B-9397-08002B2CF9AE}" pid="3" name="ESRI_WORKBOOK_ID">
    <vt:lpwstr>6f65623d0e76425ca87a82b4ca012f6b</vt:lpwstr>
  </property>
</Properties>
</file>