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EU 2-g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I">#REF!</definedName>
    <definedName name="\P">#REF!</definedName>
    <definedName name="__A100000">#REF!</definedName>
    <definedName name="__A600000">#REF!</definedName>
    <definedName name="__A700000">#REF!</definedName>
    <definedName name="_A100000">#REF!</definedName>
    <definedName name="_A600000">#REF!</definedName>
    <definedName name="_A700000">#REF!</definedName>
    <definedName name="aa">'[2]Oil Consumption – barrels'!#REF!</definedName>
    <definedName name="C_BST_DM">#REF!</definedName>
    <definedName name="C_ELC_DM">#REF!</definedName>
    <definedName name="C_GAS_DM">#REF!</definedName>
    <definedName name="C_HET_DM">#REF!</definedName>
    <definedName name="C_LQD_DM">#REF!</definedName>
    <definedName name="C_SLD_DM">#REF!</definedName>
    <definedName name="Comparison_table">#REF!</definedName>
    <definedName name="Country">#REF!</definedName>
    <definedName name="country_codes">'[3]Country codes'!$A$1:$B$28</definedName>
    <definedName name="CRF_CountryName">[4]Sheet1!$C$4</definedName>
    <definedName name="CRF_InventoryYear">[4]Sheet1!$C$6</definedName>
    <definedName name="CRF_Status">[5]Information!#REF!</definedName>
    <definedName name="CRF_Submission">[4]Sheet1!$C$30</definedName>
    <definedName name="CRF_Summary1_A_Main">#REF!</definedName>
    <definedName name="CRF_Summary1_A_Range1">#REF!</definedName>
    <definedName name="CRF_Summary2_Main">#REF!</definedName>
    <definedName name="CRF_Summary2_Range1">#REF!</definedName>
    <definedName name="CRF_Table10s1_Dyn10">[6]Table10!#REF!</definedName>
    <definedName name="CRF_Table10s1_Dyn11">[7]AT!#REF!</definedName>
    <definedName name="CRF_Table10s1_Dyn12">[6]Table10!#REF!</definedName>
    <definedName name="CRF_Table10s1_Dyn13">[6]Table10!#REF!</definedName>
    <definedName name="CRF_Table10s1_Dyn14">[6]Table10!#REF!</definedName>
    <definedName name="CRF_Table10s1_Dyn15">[6]Table10!#REF!</definedName>
    <definedName name="CRF_Table10s1_Dyn16">[6]Table10!#REF!</definedName>
    <definedName name="CRF_Table10s1_Dyn17">[6]Table10!#REF!</definedName>
    <definedName name="CRF_Table10s1_Dyn18">[6]Table10!#REF!</definedName>
    <definedName name="CRF_Table10s1_Dyn19">[6]Table10!#REF!</definedName>
    <definedName name="CRF_Table10s1_Dyn20">[6]Table10!#REF!</definedName>
    <definedName name="CRF_Table10s1_Dyn21">[6]Table10!#REF!</definedName>
    <definedName name="CRF_Table10s1_Dyn22">[6]Table10!#REF!</definedName>
    <definedName name="CRF_Table10s5_Main1">#REF!</definedName>
    <definedName name="CRF_Table10s5_Main2">#REF!</definedName>
    <definedName name="CRF_Table3.A_D_Doc">'[8]Table3.A-D'!#REF!</definedName>
    <definedName name="CRF_Title">[5]Information!#REF!</definedName>
    <definedName name="GDP">'[9]New Cronos'!$A$56:$M$87</definedName>
    <definedName name="GDP_95_constant_prices">#REF!</definedName>
    <definedName name="GDP_current_prices">#REF!</definedName>
    <definedName name="GIEC">#REF!</definedName>
    <definedName name="graph_GENEDGDP_data">#REF!,#REF!,#REF!</definedName>
    <definedName name="INIT">#REF!</definedName>
    <definedName name="Inventory_year">#REF!</definedName>
    <definedName name="LEAP">#REF!</definedName>
    <definedName name="ncd">#REF!</definedName>
    <definedName name="No_free_allocation">#REF!,#REF!</definedName>
    <definedName name="NONLEAP">#REF!</definedName>
    <definedName name="ÖlÄqu_in_TJ">[10]Namen!$B$4</definedName>
    <definedName name="OptionsMenue_ETS3_Coverage">#REF!</definedName>
    <definedName name="OptionsMenue_ETS3_NERBase">#REF!</definedName>
    <definedName name="OptionsMenue_ETS3_StartYears_LinearReduction">#REF!</definedName>
    <definedName name="OptionsMenue_ETS3_Years">#REF!</definedName>
    <definedName name="OptionsMenue_EU_GHG_Target">#REF!</definedName>
    <definedName name="OptionsMenue_FreeAllocation">#REF!</definedName>
    <definedName name="Party">#REF!</definedName>
    <definedName name="Party_abbreviation">#REF!</definedName>
    <definedName name="Path">#REF!</definedName>
    <definedName name="population">'[11]New Cronos Data'!$A$244:$N$275</definedName>
    <definedName name="_xlnm.Print_Area" localSheetId="0">'EU 2-gas'!$C$236:$N$265</definedName>
    <definedName name="Print1">#REF!</definedName>
    <definedName name="Sheet36Range1">#REF!</definedName>
    <definedName name="Sheet37Range1">#REF!</definedName>
    <definedName name="Sheet37Range2">#REF!</definedName>
    <definedName name="Sheet37Range3">#REF!</definedName>
    <definedName name="Sheet37Range4">#REF!</definedName>
    <definedName name="Sheet37Range5">#REF!</definedName>
    <definedName name="Sheet37Range6">#REF!</definedName>
    <definedName name="Sheet37Range7">#REF!</definedName>
    <definedName name="Sheet37Range8">#REF!</definedName>
    <definedName name="Sheet37Range9">#REF!</definedName>
    <definedName name="Sheet38Range1">#REF!</definedName>
    <definedName name="Sheet38Range2">#REF!</definedName>
    <definedName name="Sheet38Range3">#REF!</definedName>
    <definedName name="Sheet38Range4">#REF!</definedName>
    <definedName name="Sheet38Range5">#REF!</definedName>
    <definedName name="Sheet38Range6">#REF!</definedName>
    <definedName name="Sheet38Range7">#REF!</definedName>
    <definedName name="Sheet39Range1">#REF!</definedName>
    <definedName name="Sheet39Range2">#REF!</definedName>
    <definedName name="Sheet39Range3">#REF!</definedName>
    <definedName name="Sheet39Range4">#REF!</definedName>
    <definedName name="Sheet39Range5">#REF!</definedName>
    <definedName name="Sheet40Range1">#REF!</definedName>
    <definedName name="Sheet40Range2">#REF!</definedName>
    <definedName name="Sheet40Range3">#REF!</definedName>
    <definedName name="Sheet40Range4">#REF!</definedName>
    <definedName name="Sheet40Range5">#REF!</definedName>
    <definedName name="Sheet40Range6">#REF!</definedName>
    <definedName name="Sheet40Range7">#REF!</definedName>
    <definedName name="Sheet41Range1">#REF!</definedName>
    <definedName name="Sheet41Range2">#REF!</definedName>
    <definedName name="Sheet51Range1">#REF!</definedName>
    <definedName name="Sheet51Range2">#REF!</definedName>
    <definedName name="Sheet51Range3">[5]Summary2!#REF!</definedName>
    <definedName name="Sheet51Range4">#REF!</definedName>
    <definedName name="Sheet51Range5">#REF!</definedName>
    <definedName name="Sheet8Range2">'[5]Table1.A(c)'!#REF!</definedName>
    <definedName name="Submission_version">#REF!</definedName>
    <definedName name="Submission_year">#REF!</definedName>
    <definedName name="Summer">#REF!</definedName>
    <definedName name="Summer1">#REF!</definedName>
    <definedName name="TECbyCountry">'[12]New Cronos data'!$A$7:$M$32</definedName>
    <definedName name="TECbyFuel">'[12]Data for graphs'!$A$2:$L$9</definedName>
    <definedName name="Tolerance_deviation">#REF!</definedName>
    <definedName name="TSeg">#REF!</definedName>
    <definedName name="TSEG1">#REF!</definedName>
    <definedName name="TSEG2">#REF!</definedName>
    <definedName name="TSEG3">#REF!</definedName>
    <definedName name="TSEG4">#REF!</definedName>
    <definedName name="TSEG5">#REF!</definedName>
    <definedName name="Winter">#REF!</definedName>
    <definedName name="Year">"Liste!$C$2:$C$12"</definedName>
  </definedNames>
  <calcPr calcId="145621"/>
</workbook>
</file>

<file path=xl/calcChain.xml><?xml version="1.0" encoding="utf-8"?>
<calcChain xmlns="http://schemas.openxmlformats.org/spreadsheetml/2006/main">
  <c r="AG241" i="1" l="1"/>
  <c r="AE247" i="1" s="1"/>
  <c r="AA241" i="1"/>
  <c r="AA247" i="1" s="1"/>
  <c r="AF240" i="1"/>
  <c r="AE240" i="1"/>
  <c r="AD240" i="1"/>
  <c r="AC240" i="1"/>
  <c r="AB240" i="1"/>
  <c r="AA240" i="1"/>
  <c r="Z240" i="1"/>
  <c r="AF239" i="1"/>
  <c r="AE239" i="1"/>
  <c r="AD239" i="1"/>
  <c r="AC239" i="1"/>
  <c r="AB239" i="1"/>
  <c r="AA239" i="1"/>
  <c r="Z239" i="1"/>
  <c r="AF238" i="1"/>
  <c r="AE238" i="1"/>
  <c r="AD238" i="1"/>
  <c r="AC238" i="1"/>
  <c r="AB238" i="1"/>
  <c r="AA238" i="1"/>
  <c r="Z238" i="1"/>
  <c r="X231" i="1"/>
  <c r="AA231" i="1" s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X228" i="1"/>
  <c r="AA228" i="1" s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X227" i="1"/>
  <c r="AA227" i="1" s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X226" i="1"/>
  <c r="AA226" i="1" s="1"/>
  <c r="W226" i="1"/>
  <c r="V226" i="1"/>
  <c r="AD226" i="1" s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X225" i="1"/>
  <c r="AA225" i="1" s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X224" i="1"/>
  <c r="AA224" i="1" s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X223" i="1"/>
  <c r="AA223" i="1" s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AA244" i="1" l="1"/>
  <c r="AE244" i="1"/>
  <c r="AC246" i="1"/>
  <c r="Z244" i="1"/>
  <c r="AD244" i="1"/>
  <c r="AB246" i="1"/>
  <c r="AF246" i="1"/>
  <c r="Z223" i="1"/>
  <c r="AD223" i="1"/>
  <c r="Z224" i="1"/>
  <c r="AD224" i="1"/>
  <c r="Z225" i="1"/>
  <c r="AD225" i="1"/>
  <c r="Z226" i="1"/>
  <c r="Z227" i="1"/>
  <c r="Z228" i="1"/>
  <c r="Z231" i="1"/>
  <c r="Z247" i="1"/>
  <c r="AB247" i="1"/>
  <c r="AD247" i="1"/>
  <c r="AF247" i="1"/>
  <c r="AG238" i="1"/>
  <c r="AC244" i="1" s="1"/>
  <c r="AG239" i="1"/>
  <c r="Z245" i="1" s="1"/>
  <c r="AG240" i="1"/>
  <c r="AA246" i="1" s="1"/>
  <c r="AC247" i="1"/>
  <c r="AD227" i="1" l="1"/>
  <c r="AF226" i="1" s="1"/>
  <c r="AE245" i="1"/>
  <c r="AA245" i="1"/>
  <c r="AF245" i="1"/>
  <c r="AB245" i="1"/>
  <c r="AG247" i="1"/>
  <c r="AD246" i="1"/>
  <c r="Z246" i="1"/>
  <c r="AC245" i="1"/>
  <c r="AF244" i="1"/>
  <c r="AB244" i="1"/>
  <c r="AG244" i="1" s="1"/>
  <c r="AE246" i="1"/>
  <c r="AD245" i="1"/>
  <c r="AG245" i="1" s="1"/>
  <c r="AF224" i="1" l="1"/>
  <c r="AG246" i="1"/>
  <c r="AF223" i="1"/>
  <c r="AF225" i="1"/>
  <c r="AF227" i="1" l="1"/>
</calcChain>
</file>

<file path=xl/sharedStrings.xml><?xml version="1.0" encoding="utf-8"?>
<sst xmlns="http://schemas.openxmlformats.org/spreadsheetml/2006/main" count="240" uniqueCount="112">
  <si>
    <t>CO2</t>
  </si>
  <si>
    <t>GREENHOUSE GAS SOURCE AND SINK CATEGORIES</t>
  </si>
  <si>
    <t xml:space="preserve">1. Energy </t>
  </si>
  <si>
    <t>A. Fuel Combustion (Sectoral Approach)</t>
  </si>
  <si>
    <t>1.  Energy Industries</t>
  </si>
  <si>
    <t>2.  Manufacturing Industries and Construction</t>
  </si>
  <si>
    <t>3.  Transport</t>
  </si>
  <si>
    <t>4.  Other Sectors</t>
  </si>
  <si>
    <t>5.  Other</t>
  </si>
  <si>
    <t>B. Fugitive Emissions from Fuels</t>
  </si>
  <si>
    <t>1.  Solid Fuels</t>
  </si>
  <si>
    <t>2.  Oil and Natural Gas</t>
  </si>
  <si>
    <t xml:space="preserve">2.  Industrial Processes </t>
  </si>
  <si>
    <t>A.  Mineral Products</t>
  </si>
  <si>
    <t xml:space="preserve">B.  Chemical Industry </t>
  </si>
  <si>
    <t>C.  Metal Production</t>
  </si>
  <si>
    <t>D.  Other Production</t>
  </si>
  <si>
    <t>E.  Production of Halocarbons and SF6</t>
  </si>
  <si>
    <t>F.  Consumption of Halocarbons and  SF6</t>
  </si>
  <si>
    <t xml:space="preserve">G.  Other </t>
  </si>
  <si>
    <t xml:space="preserve">3.  Solvent and Other Product Use </t>
  </si>
  <si>
    <t>4.  Agriculture</t>
  </si>
  <si>
    <t>A.  Enteric Fermentation</t>
  </si>
  <si>
    <t>B.  Manure Management</t>
  </si>
  <si>
    <t>C.  Rice Cultivation</t>
  </si>
  <si>
    <t>D.  Agricultural Soils</t>
  </si>
  <si>
    <t>E.  Prescribed Burning of Savannas</t>
  </si>
  <si>
    <t>F.  Field Burning of Agricultural Residues</t>
  </si>
  <si>
    <t>5.  Land-Use, Land-Use Change and Forestry</t>
  </si>
  <si>
    <t>A. Forest Land</t>
  </si>
  <si>
    <t>B. Cropland</t>
  </si>
  <si>
    <t>C. Grassland</t>
  </si>
  <si>
    <t>D. Wetlands</t>
  </si>
  <si>
    <t>E. Settlements</t>
  </si>
  <si>
    <t>F. Other Land</t>
  </si>
  <si>
    <t>G. Other</t>
  </si>
  <si>
    <t>6.  Waste</t>
  </si>
  <si>
    <t>A.  Solid Waste Disposal on Land</t>
  </si>
  <si>
    <t>B.  Waste-water Handling</t>
  </si>
  <si>
    <t>C.  Waste Incineration</t>
  </si>
  <si>
    <t xml:space="preserve">D.  Other </t>
  </si>
  <si>
    <t>7.  Other</t>
  </si>
  <si>
    <t>Total CO2 Emissions including net CO2 from LULUCF</t>
  </si>
  <si>
    <t>Total CO2 Emissions excluding net CO2 from LULUCF</t>
  </si>
  <si>
    <t>Memo Items:</t>
  </si>
  <si>
    <t>International Bunkers</t>
  </si>
  <si>
    <t>Aviation</t>
  </si>
  <si>
    <t>Marine</t>
  </si>
  <si>
    <t>Multilateral Operations</t>
  </si>
  <si>
    <t>CO2 Emissions from Biomass</t>
  </si>
  <si>
    <t>CH4</t>
  </si>
  <si>
    <t>Total CH4 Emissions</t>
  </si>
  <si>
    <t xml:space="preserve">2.  Manufacturing Industries and Construction </t>
  </si>
  <si>
    <t xml:space="preserve">4.  Agriculture </t>
  </si>
  <si>
    <t>N2O</t>
  </si>
  <si>
    <t>Total N2O Emissions</t>
  </si>
  <si>
    <t>F-gases</t>
  </si>
  <si>
    <r>
      <t>Emissions of HFCs</t>
    </r>
    <r>
      <rPr>
        <b/>
        <sz val="9"/>
        <color indexed="8"/>
        <rFont val="Times New Roman"/>
        <family val="1"/>
      </rPr>
      <t xml:space="preserve"> - CO</t>
    </r>
    <r>
      <rPr>
        <b/>
        <vertAlign val="subscript"/>
        <sz val="9"/>
        <color indexed="8"/>
        <rFont val="Times New Roman"/>
        <family val="1"/>
      </rPr>
      <t>2</t>
    </r>
    <r>
      <rPr>
        <b/>
        <sz val="9"/>
        <color indexed="8"/>
        <rFont val="Times New Roman"/>
        <family val="1"/>
      </rPr>
      <t xml:space="preserve"> equivalent (Gg)</t>
    </r>
  </si>
  <si>
    <t>HFC-23</t>
  </si>
  <si>
    <t>HFC-32</t>
  </si>
  <si>
    <t>HFC-41</t>
  </si>
  <si>
    <t>HFC-43-10mee</t>
  </si>
  <si>
    <t>HFC-125</t>
  </si>
  <si>
    <t>HFC-134</t>
  </si>
  <si>
    <t>HFC-134a</t>
  </si>
  <si>
    <t>HFC-152a</t>
  </si>
  <si>
    <t>HFC-143</t>
  </si>
  <si>
    <t>HFC-143a</t>
  </si>
  <si>
    <t>HFC-227ea</t>
  </si>
  <si>
    <t>HFC-236fa</t>
  </si>
  <si>
    <t>HFC-245ca</t>
  </si>
  <si>
    <r>
      <t>Emissions of PFCs</t>
    </r>
    <r>
      <rPr>
        <b/>
        <sz val="9"/>
        <color indexed="8"/>
        <rFont val="Times New Roman"/>
        <family val="1"/>
      </rPr>
      <t xml:space="preserve"> - CO</t>
    </r>
    <r>
      <rPr>
        <b/>
        <vertAlign val="subscript"/>
        <sz val="9"/>
        <color indexed="8"/>
        <rFont val="Times New Roman"/>
        <family val="1"/>
      </rPr>
      <t>2</t>
    </r>
    <r>
      <rPr>
        <b/>
        <sz val="9"/>
        <color indexed="8"/>
        <rFont val="Times New Roman"/>
        <family val="1"/>
      </rPr>
      <t xml:space="preserve"> equivalent (Gg)</t>
    </r>
  </si>
  <si>
    <r>
      <t>CF</t>
    </r>
    <r>
      <rPr>
        <vertAlign val="subscript"/>
        <sz val="9"/>
        <color indexed="8"/>
        <rFont val="Times New Roman"/>
        <family val="1"/>
      </rPr>
      <t>4</t>
    </r>
  </si>
  <si>
    <r>
      <t>C</t>
    </r>
    <r>
      <rPr>
        <vertAlign val="subscript"/>
        <sz val="9"/>
        <color indexed="8"/>
        <rFont val="Times New Roman"/>
        <family val="1"/>
      </rPr>
      <t>2</t>
    </r>
    <r>
      <rPr>
        <sz val="9"/>
        <color indexed="8"/>
        <rFont val="Times New Roman"/>
        <family val="1"/>
      </rPr>
      <t>F</t>
    </r>
    <r>
      <rPr>
        <vertAlign val="subscript"/>
        <sz val="9"/>
        <color indexed="8"/>
        <rFont val="Times New Roman"/>
        <family val="1"/>
      </rPr>
      <t>6</t>
    </r>
  </si>
  <si>
    <r>
      <t xml:space="preserve">C </t>
    </r>
    <r>
      <rPr>
        <vertAlign val="subscript"/>
        <sz val="9"/>
        <color indexed="8"/>
        <rFont val="Times New Roman"/>
        <family val="1"/>
      </rPr>
      <t>3</t>
    </r>
    <r>
      <rPr>
        <sz val="9"/>
        <color indexed="8"/>
        <rFont val="Times New Roman"/>
        <family val="1"/>
      </rPr>
      <t>F</t>
    </r>
    <r>
      <rPr>
        <vertAlign val="subscript"/>
        <sz val="9"/>
        <color indexed="8"/>
        <rFont val="Times New Roman"/>
        <family val="1"/>
      </rPr>
      <t>8</t>
    </r>
  </si>
  <si>
    <r>
      <t>C</t>
    </r>
    <r>
      <rPr>
        <vertAlign val="subscript"/>
        <sz val="9"/>
        <color indexed="8"/>
        <rFont val="Times New Roman"/>
        <family val="1"/>
      </rPr>
      <t>4</t>
    </r>
    <r>
      <rPr>
        <sz val="9"/>
        <color indexed="8"/>
        <rFont val="Times New Roman"/>
        <family val="1"/>
      </rPr>
      <t>F</t>
    </r>
    <r>
      <rPr>
        <vertAlign val="subscript"/>
        <sz val="9"/>
        <color indexed="8"/>
        <rFont val="Times New Roman"/>
        <family val="1"/>
      </rPr>
      <t>10</t>
    </r>
  </si>
  <si>
    <r>
      <t>c-C</t>
    </r>
    <r>
      <rPr>
        <vertAlign val="subscript"/>
        <sz val="9"/>
        <color indexed="8"/>
        <rFont val="Times New Roman"/>
        <family val="1"/>
      </rPr>
      <t>4</t>
    </r>
    <r>
      <rPr>
        <sz val="9"/>
        <color indexed="8"/>
        <rFont val="Times New Roman"/>
        <family val="1"/>
      </rPr>
      <t>F</t>
    </r>
    <r>
      <rPr>
        <vertAlign val="subscript"/>
        <sz val="9"/>
        <color indexed="8"/>
        <rFont val="Times New Roman"/>
        <family val="1"/>
      </rPr>
      <t>8</t>
    </r>
  </si>
  <si>
    <r>
      <t>C</t>
    </r>
    <r>
      <rPr>
        <vertAlign val="subscript"/>
        <sz val="9"/>
        <color indexed="8"/>
        <rFont val="Times New Roman"/>
        <family val="1"/>
      </rPr>
      <t>5</t>
    </r>
    <r>
      <rPr>
        <sz val="9"/>
        <color indexed="8"/>
        <rFont val="Times New Roman"/>
        <family val="1"/>
      </rPr>
      <t>F</t>
    </r>
    <r>
      <rPr>
        <vertAlign val="subscript"/>
        <sz val="9"/>
        <color indexed="8"/>
        <rFont val="Times New Roman"/>
        <family val="1"/>
      </rPr>
      <t>12</t>
    </r>
  </si>
  <si>
    <r>
      <t>C</t>
    </r>
    <r>
      <rPr>
        <vertAlign val="subscript"/>
        <sz val="9"/>
        <color indexed="8"/>
        <rFont val="Times New Roman"/>
        <family val="1"/>
      </rPr>
      <t>6</t>
    </r>
    <r>
      <rPr>
        <sz val="9"/>
        <color indexed="8"/>
        <rFont val="Times New Roman"/>
        <family val="1"/>
      </rPr>
      <t>F</t>
    </r>
    <r>
      <rPr>
        <vertAlign val="subscript"/>
        <sz val="9"/>
        <color indexed="8"/>
        <rFont val="Times New Roman"/>
        <family val="1"/>
      </rPr>
      <t>14</t>
    </r>
  </si>
  <si>
    <r>
      <t>Emissions of  SF</t>
    </r>
    <r>
      <rPr>
        <b/>
        <vertAlign val="subscript"/>
        <sz val="9"/>
        <color indexed="8"/>
        <rFont val="Times New Roman"/>
        <family val="1"/>
      </rPr>
      <t>6</t>
    </r>
    <r>
      <rPr>
        <b/>
        <sz val="9"/>
        <color indexed="8"/>
        <rFont val="Times New Roman"/>
        <family val="1"/>
      </rPr>
      <t xml:space="preserve"> - CO</t>
    </r>
    <r>
      <rPr>
        <b/>
        <vertAlign val="subscript"/>
        <sz val="9"/>
        <color indexed="8"/>
        <rFont val="Times New Roman"/>
        <family val="1"/>
      </rPr>
      <t>2</t>
    </r>
    <r>
      <rPr>
        <b/>
        <sz val="9"/>
        <color indexed="8"/>
        <rFont val="Times New Roman"/>
        <family val="1"/>
      </rPr>
      <t xml:space="preserve"> equivalent (Gg)</t>
    </r>
  </si>
  <si>
    <r>
      <t>SF</t>
    </r>
    <r>
      <rPr>
        <vertAlign val="subscript"/>
        <sz val="9"/>
        <color indexed="8"/>
        <rFont val="Times New Roman"/>
        <family val="1"/>
      </rPr>
      <t>6</t>
    </r>
  </si>
  <si>
    <t>Summary</t>
  </si>
  <si>
    <t>GREENHOUSE GAS EMISSIONS</t>
  </si>
  <si>
    <t>CO2 emissions including net CO2 from LULUCF</t>
  </si>
  <si>
    <t>CO2 emissions excluding net CO2 from LULUCF</t>
  </si>
  <si>
    <t>HFCs</t>
  </si>
  <si>
    <t>PFCs</t>
  </si>
  <si>
    <t>SF6</t>
  </si>
  <si>
    <t>Total (including net CO2 from LULUCF)</t>
  </si>
  <si>
    <t>Total (excluding net CO2 from LULUCF)</t>
  </si>
  <si>
    <t>Total (without LULUCF)</t>
  </si>
  <si>
    <t xml:space="preserve">GREENHOUSE GAS SOURCE AND SINK </t>
  </si>
  <si>
    <t>CATEGORIES</t>
  </si>
  <si>
    <t xml:space="preserve">1.  Energy </t>
  </si>
  <si>
    <t>2.  Industrial Processes</t>
  </si>
  <si>
    <t>3.  Solvent and Other Product Use</t>
  </si>
  <si>
    <t xml:space="preserve">6.  Waste </t>
  </si>
  <si>
    <r>
      <t xml:space="preserve"> CO</t>
    </r>
    <r>
      <rPr>
        <vertAlign val="subscript"/>
        <sz val="11"/>
        <color indexed="12"/>
        <rFont val="Cambria"/>
        <family val="1"/>
      </rPr>
      <t>2</t>
    </r>
    <r>
      <rPr>
        <sz val="11"/>
        <color indexed="12"/>
        <rFont val="Cambria"/>
        <family val="1"/>
      </rPr>
      <t xml:space="preserve"> equivalent (Gg)</t>
    </r>
  </si>
  <si>
    <t>Change 2010-2011 (million tonnes)</t>
  </si>
  <si>
    <t>Change 2010-2011 (%)</t>
  </si>
  <si>
    <t>Emissions in 2011 (milion tonnes)</t>
  </si>
  <si>
    <t>check</t>
  </si>
  <si>
    <t>Total GHG</t>
  </si>
  <si>
    <t>Greenhouse gas emissions by main gas in EU-27</t>
  </si>
  <si>
    <t>non-GWP weighted</t>
  </si>
  <si>
    <t>SUM (for shares)</t>
  </si>
  <si>
    <t xml:space="preserve">CO2 </t>
  </si>
  <si>
    <t>F-gases (weighted)</t>
  </si>
  <si>
    <t>shares</t>
  </si>
  <si>
    <t>SUM (check)</t>
  </si>
  <si>
    <t>Source: EEA</t>
  </si>
  <si>
    <t>Source file: EU27_TrendTable_10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</si>
</sst>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4">
    <numFmt numFmtId="43" formatCode="_-* #,##0.00_-;\-* #,##0.00_-;_-* &quot;-&quot;??_-;_-@_-"/>
    <numFmt numFmtId="164" formatCode="0.0%"/>
    <numFmt numFmtId="165" formatCode="#,##0.000"/>
    <numFmt numFmtId="166" formatCode="#,##0.0"/>
    <numFmt numFmtId="167" formatCode="#,##0.0000"/>
    <numFmt numFmtId="168" formatCode="#,###.###"/>
    <numFmt numFmtId="169" formatCode="@\ *."/>
    <numFmt numFmtId="170" formatCode="\ \ \ \ \ \ \ \ \ \ @\ *."/>
    <numFmt numFmtId="171" formatCode="\ \ \ \ \ \ \ \ \ \ \ \ @\ *."/>
    <numFmt numFmtId="172" formatCode="\ \ \ \ \ \ \ \ \ \ \ \ @"/>
    <numFmt numFmtId="173" formatCode="\ \ \ \ \ \ \ \ \ \ \ \ \ @\ *."/>
    <numFmt numFmtId="174" formatCode="\ @\ *."/>
    <numFmt numFmtId="175" formatCode="\ @"/>
    <numFmt numFmtId="176" formatCode="\ \ @\ *."/>
    <numFmt numFmtId="177" formatCode="\ \ @"/>
    <numFmt numFmtId="178" formatCode="\ \ \ @\ *."/>
    <numFmt numFmtId="179" formatCode="\ \ \ @"/>
    <numFmt numFmtId="180" formatCode="\ \ \ \ @\ *."/>
    <numFmt numFmtId="181" formatCode="\ \ \ \ @"/>
    <numFmt numFmtId="182" formatCode="\ \ \ \ \ \ @\ *."/>
    <numFmt numFmtId="183" formatCode="\ \ \ \ \ \ @"/>
    <numFmt numFmtId="184" formatCode="\ \ \ \ \ \ \ @\ *."/>
    <numFmt numFmtId="185" formatCode="\ \ \ \ \ \ \ \ \ @\ *."/>
    <numFmt numFmtId="186" formatCode="\ \ \ \ \ \ \ \ \ @"/>
    <numFmt numFmtId="187" formatCode="#,##0.00\ &quot;Gg&quot;"/>
    <numFmt numFmtId="188" formatCode="#,##0.00\ &quot;kg&quot;"/>
    <numFmt numFmtId="189" formatCode="#,##0.00\ &quot;kt&quot;"/>
    <numFmt numFmtId="190" formatCode="#,##0.00\ &quot;Stck&quot;"/>
    <numFmt numFmtId="191" formatCode="#,##0.00\ &quot;Stk&quot;"/>
    <numFmt numFmtId="192" formatCode="#,##0.00\ &quot;T.Stk&quot;"/>
    <numFmt numFmtId="193" formatCode="#,##0.00\ &quot;TJ&quot;"/>
    <numFmt numFmtId="194" formatCode="#,##0.00\ &quot;TStk&quot;"/>
    <numFmt numFmtId="195" formatCode="yyyy"/>
    <numFmt numFmtId="196" formatCode="_-* ###0_-;\(###0\);_-* &quot;–&quot;_-;_-@_-"/>
    <numFmt numFmtId="197" formatCode="_-* #,##0_-;\(#,##0\);_-* &quot;–&quot;_-;_-@_-"/>
    <numFmt numFmtId="198" formatCode="0.0"/>
    <numFmt numFmtId="199" formatCode="_-* #,###_-;\(#,###\);_-* &quot;–&quot;_-;_-@_-"/>
    <numFmt numFmtId="200" formatCode="_-* #,###.00_-;\(#,###.00\);_-* &quot;–&quot;_-;_-@_-"/>
    <numFmt numFmtId="201" formatCode="_-\ #,##0.000_-;\(#,##0.000\);_-* &quot;–&quot;_-;_-@_-"/>
    <numFmt numFmtId="202" formatCode="_-* #,###.0_-;\(#,###.0\);_-* &quot;–&quot;_-;_-@_-"/>
    <numFmt numFmtId="203" formatCode="_-\ #,##0%_-;\(#,##0\)%;_-* &quot;–&quot;_-;_-@_-"/>
    <numFmt numFmtId="204" formatCode="_-####_-;\(####\);_-\ &quot;–&quot;_-;_-@_-"/>
    <numFmt numFmtId="205" formatCode="_-\ #,##0.00_-;\(#,##0.00\);_-* &quot;–&quot;_-;_-@_-"/>
    <numFmt numFmtId="206" formatCode="_-* #,##0.0_-;\(#,##0.0\);_-* &quot;–&quot;_-;_-@_-"/>
    <numFmt numFmtId="207" formatCode="_-\ #,##0.0_-;\(#,##0.0\);_-* &quot;–&quot;_-;_-@_-"/>
    <numFmt numFmtId="208" formatCode="_-* #,##0.00\ _D_M_-;\-* #,##0.00\ _D_M_-;_-* &quot;-&quot;??\ _D_M_-;_-@_-"/>
    <numFmt numFmtId="209" formatCode="_-* #,##0\ _z_³_-;\-* #,##0\ _z_³_-;_-* &quot;-&quot;\ _z_³_-;_-@_-"/>
    <numFmt numFmtId="210" formatCode="_-* #,##0.00\ _z_³_-;\-* #,##0.00\ _z_³_-;_-* &quot;-&quot;??\ _z_³_-;_-@_-"/>
    <numFmt numFmtId="211" formatCode="_-* #,##0.00\ &quot;€&quot;_-;\-* #,##0.00\ &quot;€&quot;_-;_-* &quot;-&quot;??\ &quot;€&quot;_-;_-@_-"/>
    <numFmt numFmtId="212" formatCode="_-* #,##0.00\ _€_-;\-* #,##0.00\ _€_-;_-* &quot;-&quot;??\ _€_-;_-@_-"/>
    <numFmt numFmtId="213" formatCode="_-* #,##0\ &quot;z³&quot;_-;\-* #,##0\ &quot;z³&quot;_-;_-* &quot;-&quot;\ &quot;z³&quot;_-;_-@_-"/>
    <numFmt numFmtId="214" formatCode="_-* #,##0.00\ &quot;z³&quot;_-;\-* #,##0.00\ &quot;z³&quot;_-;_-* &quot;-&quot;??\ &quot;z³&quot;_-;_-@_-"/>
    <numFmt numFmtId="215" formatCode="_-* ###0.00_-;\(###0.00\);_-* &quot;–&quot;_-;_-@_-"/>
    <numFmt numFmtId="216" formatCode="_-* ###0.0_-;\(###0.0\);_-* &quot;–&quot;_-;_-@_-"/>
  </numFmts>
  <fonts count="130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theme="4"/>
      <name val="Times New Roman"/>
      <family val="1"/>
    </font>
    <font>
      <sz val="8"/>
      <name val="Helvetica"/>
      <family val="2"/>
    </font>
    <font>
      <b/>
      <sz val="9"/>
      <color theme="5"/>
      <name val="Times New Roman"/>
      <family val="1"/>
    </font>
    <font>
      <sz val="10"/>
      <name val="Arial"/>
      <family val="2"/>
    </font>
    <font>
      <vertAlign val="superscript"/>
      <sz val="9"/>
      <name val="Times New Roman"/>
      <family val="1"/>
    </font>
    <font>
      <sz val="9"/>
      <name val="Arial"/>
      <family val="2"/>
    </font>
    <font>
      <b/>
      <sz val="9"/>
      <color indexed="8"/>
      <name val="Times New Roman"/>
      <family val="1"/>
    </font>
    <font>
      <b/>
      <vertAlign val="subscript"/>
      <sz val="9"/>
      <color indexed="8"/>
      <name val="Times New Roman"/>
      <family val="1"/>
    </font>
    <font>
      <sz val="9"/>
      <color indexed="8"/>
      <name val="Times New Roman"/>
      <family val="1"/>
    </font>
    <font>
      <vertAlign val="subscript"/>
      <sz val="9"/>
      <color indexed="8"/>
      <name val="Times New Roman"/>
      <family val="1"/>
    </font>
    <font>
      <sz val="8"/>
      <color theme="5"/>
      <name val="Times New Roman"/>
      <family val="1"/>
    </font>
    <font>
      <b/>
      <sz val="8"/>
      <color theme="5"/>
      <name val="Times New Roman"/>
      <family val="1"/>
    </font>
    <font>
      <sz val="9"/>
      <color theme="5"/>
      <name val="Times New Roman"/>
      <family val="1"/>
    </font>
    <font>
      <i/>
      <sz val="10"/>
      <name val="Arial"/>
      <family val="2"/>
    </font>
    <font>
      <sz val="11"/>
      <name val="Cambria"/>
      <family val="1"/>
    </font>
    <font>
      <sz val="11"/>
      <color indexed="12"/>
      <name val="Cambria"/>
      <family val="1"/>
    </font>
    <font>
      <vertAlign val="subscript"/>
      <sz val="11"/>
      <color indexed="12"/>
      <name val="Cambria"/>
      <family val="1"/>
    </font>
    <font>
      <sz val="8"/>
      <color theme="0" tint="-0.499984740745262"/>
      <name val="Cambria"/>
      <family val="1"/>
      <scheme val="major"/>
    </font>
    <font>
      <b/>
      <sz val="12"/>
      <name val="Cambria"/>
      <family val="1"/>
    </font>
    <font>
      <i/>
      <sz val="11"/>
      <color indexed="12"/>
      <name val="Cambria"/>
      <family val="1"/>
    </font>
    <font>
      <b/>
      <i/>
      <sz val="10"/>
      <name val="Arial"/>
      <family val="2"/>
    </font>
    <font>
      <sz val="7"/>
      <name val="Letter Gothic CE"/>
      <family val="3"/>
      <charset val="238"/>
    </font>
    <font>
      <sz val="11"/>
      <color indexed="8"/>
      <name val="Calibri"/>
      <family val="2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</font>
    <font>
      <sz val="10"/>
      <color indexed="8"/>
      <name val="Arial"/>
      <family val="2"/>
    </font>
    <font>
      <sz val="7"/>
      <name val="Arial"/>
      <family val="2"/>
    </font>
    <font>
      <sz val="11"/>
      <color indexed="26"/>
      <name val="Calibri"/>
      <family val="2"/>
    </font>
    <font>
      <sz val="10"/>
      <color indexed="9"/>
      <name val="Arial"/>
      <family val="2"/>
      <charset val="238"/>
    </font>
    <font>
      <sz val="11"/>
      <color indexed="9"/>
      <name val="Czcionka tekstu podstawowego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2"/>
      <color indexed="8"/>
      <name val="Times New Roman"/>
      <family val="1"/>
    </font>
    <font>
      <b/>
      <sz val="10"/>
      <color indexed="63"/>
      <name val="Arial"/>
      <family val="2"/>
    </font>
    <font>
      <sz val="11"/>
      <color indexed="10"/>
      <name val="Calibri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  <charset val="238"/>
    </font>
    <font>
      <sz val="14"/>
      <color indexed="5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7"/>
      <name val="Arial"/>
      <family val="2"/>
    </font>
    <font>
      <sz val="6.5"/>
      <name val="Arial"/>
      <family val="2"/>
    </font>
    <font>
      <b/>
      <sz val="6.5"/>
      <name val="Arial"/>
      <family val="2"/>
    </font>
    <font>
      <sz val="6.5"/>
      <color indexed="57"/>
      <name val="Arial"/>
      <family val="2"/>
    </font>
    <font>
      <sz val="7"/>
      <color indexed="8"/>
      <name val="Arial"/>
      <family val="2"/>
    </font>
    <font>
      <b/>
      <sz val="8.5"/>
      <color indexed="45"/>
      <name val="Arial"/>
      <family val="2"/>
    </font>
    <font>
      <sz val="12"/>
      <color indexed="50"/>
      <name val="Arial"/>
      <family val="2"/>
    </font>
    <font>
      <vertAlign val="superscript"/>
      <sz val="8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7.5"/>
      <color indexed="57"/>
      <name val="Arial"/>
      <family val="2"/>
    </font>
    <font>
      <sz val="8"/>
      <color indexed="5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1"/>
      <color indexed="17"/>
      <name val="Calibri"/>
      <family val="2"/>
    </font>
    <font>
      <sz val="11"/>
      <color indexed="62"/>
      <name val="Czcionka tekstu podstawowego"/>
      <family val="2"/>
    </font>
    <font>
      <b/>
      <sz val="11"/>
      <color indexed="63"/>
      <name val="Czcionka tekstu podstawowego"/>
      <family val="2"/>
    </font>
    <font>
      <sz val="11"/>
      <color indexed="17"/>
      <name val="Czcionka tekstu podstawowego"/>
      <family val="2"/>
    </font>
    <font>
      <sz val="10"/>
      <name val="Arial CE"/>
      <charset val="238"/>
    </font>
    <font>
      <sz val="10"/>
      <color indexed="62"/>
      <name val="Arial"/>
      <family val="2"/>
    </font>
    <font>
      <b/>
      <sz val="10"/>
      <color indexed="9"/>
      <name val="Arial"/>
      <family val="2"/>
      <charset val="238"/>
    </font>
    <font>
      <sz val="11"/>
      <color indexed="62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0"/>
      <name val="Arial"/>
      <family val="2"/>
      <charset val="238"/>
    </font>
    <font>
      <sz val="10"/>
      <color indexed="17"/>
      <name val="Arial"/>
      <family val="2"/>
    </font>
    <font>
      <b/>
      <sz val="12"/>
      <name val="Times New Roman"/>
      <family val="1"/>
    </font>
    <font>
      <sz val="10"/>
      <color indexed="5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2"/>
      <color indexed="8"/>
      <name val="Times New Roman"/>
      <family val="1"/>
    </font>
    <font>
      <sz val="10"/>
      <color indexed="17"/>
      <name val="Arial"/>
      <family val="2"/>
      <charset val="238"/>
    </font>
    <font>
      <b/>
      <sz val="10"/>
      <color indexed="63"/>
      <name val="Arial"/>
      <family val="2"/>
      <charset val="238"/>
    </font>
    <font>
      <sz val="11"/>
      <color indexed="52"/>
      <name val="Czcionka tekstu podstawowego"/>
      <family val="2"/>
    </font>
    <font>
      <b/>
      <sz val="11"/>
      <color indexed="9"/>
      <name val="Czcionka tekstu podstawowego"/>
      <family val="2"/>
    </font>
    <font>
      <i/>
      <sz val="10"/>
      <color indexed="23"/>
      <name val="Arial"/>
      <family val="2"/>
      <charset val="238"/>
    </font>
    <font>
      <b/>
      <sz val="15"/>
      <color indexed="56"/>
      <name val="Czcionka tekstu podstawowego"/>
      <family val="2"/>
    </font>
    <font>
      <b/>
      <sz val="13"/>
      <color indexed="56"/>
      <name val="Czcionka tekstu podstawowego"/>
      <family val="2"/>
    </font>
    <font>
      <b/>
      <sz val="11"/>
      <color indexed="56"/>
      <name val="Czcionka tekstu podstawowego"/>
      <family val="2"/>
    </font>
    <font>
      <sz val="10"/>
      <color indexed="60"/>
      <name val="Arial"/>
      <family val="2"/>
    </font>
    <font>
      <sz val="11"/>
      <color rgb="FF9C6500"/>
      <name val="Cambria"/>
      <family val="2"/>
    </font>
    <font>
      <sz val="11"/>
      <color indexed="60"/>
      <name val="Czcionka tekstu podstawowego"/>
      <family val="2"/>
    </font>
    <font>
      <sz val="11"/>
      <color indexed="60"/>
      <name val="Calibri"/>
      <family val="2"/>
    </font>
    <font>
      <sz val="11"/>
      <name val="Arial"/>
      <family val="2"/>
    </font>
    <font>
      <sz val="11"/>
      <color theme="1"/>
      <name val="Cambria"/>
      <family val="2"/>
    </font>
    <font>
      <sz val="10"/>
      <name val="Arial"/>
      <family val="2"/>
      <charset val="238"/>
    </font>
    <font>
      <sz val="8"/>
      <name val="Helvetica"/>
    </font>
    <font>
      <b/>
      <sz val="11"/>
      <color indexed="52"/>
      <name val="Czcionka tekstu podstawowego"/>
      <family val="2"/>
    </font>
    <font>
      <b/>
      <sz val="10"/>
      <color indexed="8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1"/>
      <color indexed="63"/>
      <name val="Calibri"/>
      <family val="2"/>
    </font>
    <font>
      <sz val="10"/>
      <color indexed="20"/>
      <name val="Arial"/>
      <family val="2"/>
    </font>
    <font>
      <sz val="10"/>
      <color indexed="60"/>
      <name val="Arial"/>
      <family val="2"/>
      <charset val="238"/>
    </font>
    <font>
      <sz val="8"/>
      <color theme="1"/>
      <name val="Arial"/>
      <family val="2"/>
    </font>
    <font>
      <b/>
      <sz val="11"/>
      <color indexed="8"/>
      <name val="Czcionka tekstu podstawowego"/>
      <family val="2"/>
    </font>
    <font>
      <b/>
      <sz val="10"/>
      <color indexed="52"/>
      <name val="Arial"/>
      <family val="2"/>
      <charset val="238"/>
    </font>
    <font>
      <i/>
      <sz val="11"/>
      <color indexed="23"/>
      <name val="Czcionka tekstu podstawowego"/>
      <family val="2"/>
    </font>
    <font>
      <sz val="11"/>
      <color indexed="10"/>
      <name val="Czcionka tekstu podstawowego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indexed="9"/>
      <name val="Calibri"/>
      <family val="2"/>
    </font>
    <font>
      <b/>
      <sz val="11"/>
      <color indexed="26"/>
      <name val="Calibri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5"/>
      <color indexed="45"/>
      <name val="Arial"/>
      <family val="2"/>
    </font>
    <font>
      <b/>
      <sz val="7"/>
      <color indexed="45"/>
      <name val="Arial"/>
      <family val="2"/>
    </font>
    <font>
      <sz val="7"/>
      <color indexed="45"/>
      <name val="Arial"/>
      <family val="2"/>
    </font>
    <font>
      <b/>
      <sz val="10"/>
      <color indexed="9"/>
      <name val="Arial"/>
      <family val="2"/>
    </font>
    <font>
      <sz val="11"/>
      <color indexed="20"/>
      <name val="Czcionka tekstu podstawowego"/>
      <family val="2"/>
    </font>
    <font>
      <u/>
      <sz val="10"/>
      <color indexed="12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darkTrellis"/>
    </fill>
    <fill>
      <patternFill patternType="solid">
        <fgColor indexed="14"/>
        <bgColor indexed="64"/>
      </patternFill>
    </fill>
  </fills>
  <borders count="4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5"/>
      </top>
      <bottom style="thin">
        <color indexed="45"/>
      </bottom>
      <diagonal/>
    </border>
  </borders>
  <cellStyleXfs count="420">
    <xf numFmtId="0" fontId="0" fillId="0" borderId="0"/>
    <xf numFmtId="9" fontId="8" fillId="0" borderId="0" applyFont="0" applyFill="0" applyBorder="0" applyAlignment="0" applyProtection="0"/>
    <xf numFmtId="0" fontId="3" fillId="0" borderId="3" applyNumberFormat="0" applyFill="0" applyAlignment="0" applyProtection="0"/>
    <xf numFmtId="49" fontId="4" fillId="0" borderId="3" applyNumberFormat="0" applyFill="0" applyBorder="0" applyProtection="0">
      <alignment horizontal="left" vertical="center"/>
    </xf>
    <xf numFmtId="4" fontId="4" fillId="0" borderId="8" applyFill="0" applyBorder="0" applyProtection="0">
      <alignment horizontal="right" vertical="center"/>
    </xf>
    <xf numFmtId="49" fontId="3" fillId="0" borderId="3" applyNumberFormat="0" applyFont="0" applyFill="0" applyBorder="0" applyProtection="0">
      <alignment horizontal="left" vertical="center" indent="2"/>
    </xf>
    <xf numFmtId="4" fontId="3" fillId="0" borderId="3" applyFill="0" applyBorder="0" applyProtection="0">
      <alignment horizontal="right" vertical="center"/>
    </xf>
    <xf numFmtId="49" fontId="3" fillId="0" borderId="7" applyNumberFormat="0" applyFont="0" applyFill="0" applyBorder="0" applyProtection="0">
      <alignment horizontal="left" vertical="center" indent="5"/>
    </xf>
    <xf numFmtId="0" fontId="6" fillId="5" borderId="0" applyNumberFormat="0" applyFont="0" applyBorder="0" applyAlignment="0" applyProtection="0"/>
    <xf numFmtId="0" fontId="8" fillId="0" borderId="0"/>
    <xf numFmtId="0" fontId="8" fillId="0" borderId="0"/>
    <xf numFmtId="169" fontId="2" fillId="0" borderId="0"/>
    <xf numFmtId="49" fontId="2" fillId="0" borderId="0"/>
    <xf numFmtId="170" fontId="2" fillId="0" borderId="0">
      <alignment horizontal="center"/>
    </xf>
    <xf numFmtId="171" fontId="2" fillId="0" borderId="0"/>
    <xf numFmtId="172" fontId="2" fillId="0" borderId="0"/>
    <xf numFmtId="173" fontId="2" fillId="0" borderId="0"/>
    <xf numFmtId="174" fontId="2" fillId="0" borderId="0"/>
    <xf numFmtId="175" fontId="26" fillId="0" borderId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9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1" borderId="0" applyNumberFormat="0" applyBorder="0" applyAlignment="0" applyProtection="0"/>
    <xf numFmtId="0" fontId="28" fillId="9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1" borderId="0" applyNumberFormat="0" applyBorder="0" applyAlignment="0" applyProtection="0"/>
    <xf numFmtId="0" fontId="29" fillId="9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1" borderId="0" applyNumberFormat="0" applyBorder="0" applyAlignment="0" applyProtection="0"/>
    <xf numFmtId="0" fontId="30" fillId="9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1" borderId="0" applyNumberFormat="0" applyBorder="0" applyAlignment="0" applyProtection="0"/>
    <xf numFmtId="0" fontId="27" fillId="9" borderId="0" applyNumberFormat="0" applyBorder="0" applyAlignment="0" applyProtection="0"/>
    <xf numFmtId="176" fontId="31" fillId="0" borderId="0"/>
    <xf numFmtId="177" fontId="26" fillId="0" borderId="0"/>
    <xf numFmtId="49" fontId="3" fillId="0" borderId="3" applyNumberFormat="0" applyFont="0" applyFill="0" applyBorder="0" applyProtection="0">
      <alignment horizontal="left" vertical="center" indent="2"/>
    </xf>
    <xf numFmtId="178" fontId="2" fillId="0" borderId="0"/>
    <xf numFmtId="179" fontId="2" fillId="0" borderId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9" borderId="0" applyNumberFormat="0" applyBorder="0" applyAlignment="0" applyProtection="0"/>
    <xf numFmtId="0" fontId="28" fillId="19" borderId="0" applyNumberFormat="0" applyBorder="0" applyAlignment="0" applyProtection="0"/>
    <xf numFmtId="0" fontId="28" fillId="17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1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0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1" borderId="0" applyNumberFormat="0" applyBorder="0" applyAlignment="0" applyProtection="0"/>
    <xf numFmtId="0" fontId="30" fillId="19" borderId="0" applyNumberFormat="0" applyBorder="0" applyAlignment="0" applyProtection="0"/>
    <xf numFmtId="0" fontId="30" fillId="17" borderId="0" applyNumberFormat="0" applyBorder="0" applyAlignment="0" applyProtection="0"/>
    <xf numFmtId="0" fontId="30" fillId="20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1" borderId="0" applyNumberFormat="0" applyBorder="0" applyAlignment="0" applyProtection="0"/>
    <xf numFmtId="0" fontId="27" fillId="19" borderId="0" applyNumberFormat="0" applyBorder="0" applyAlignment="0" applyProtection="0"/>
    <xf numFmtId="0" fontId="27" fillId="17" borderId="0" applyNumberFormat="0" applyBorder="0" applyAlignment="0" applyProtection="0"/>
    <xf numFmtId="0" fontId="27" fillId="20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1" borderId="0" applyNumberFormat="0" applyBorder="0" applyAlignment="0" applyProtection="0"/>
    <xf numFmtId="180" fontId="2" fillId="0" borderId="0"/>
    <xf numFmtId="181" fontId="26" fillId="0" borderId="0"/>
    <xf numFmtId="0" fontId="8" fillId="0" borderId="0" applyNumberFormat="0" applyFont="0" applyFill="0" applyBorder="0" applyProtection="0">
      <alignment horizontal="left" vertical="center" indent="5"/>
    </xf>
    <xf numFmtId="0" fontId="32" fillId="22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6" borderId="0" applyNumberFormat="0" applyBorder="0" applyAlignment="0" applyProtection="0"/>
    <xf numFmtId="0" fontId="32" fillId="22" borderId="0" applyNumberFormat="0" applyBorder="0" applyAlignment="0" applyProtection="0"/>
    <xf numFmtId="0" fontId="32" fillId="9" borderId="0" applyNumberFormat="0" applyBorder="0" applyAlignment="0" applyProtection="0"/>
    <xf numFmtId="0" fontId="33" fillId="23" borderId="0" applyNumberFormat="0" applyBorder="0" applyAlignment="0" applyProtection="0"/>
    <xf numFmtId="0" fontId="33" fillId="17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2" borderId="0" applyNumberFormat="0" applyBorder="0" applyAlignment="0" applyProtection="0"/>
    <xf numFmtId="0" fontId="33" fillId="25" borderId="0" applyNumberFormat="0" applyBorder="0" applyAlignment="0" applyProtection="0"/>
    <xf numFmtId="0" fontId="34" fillId="23" borderId="0" applyNumberFormat="0" applyBorder="0" applyAlignment="0" applyProtection="0"/>
    <xf numFmtId="0" fontId="34" fillId="17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2" borderId="0" applyNumberFormat="0" applyBorder="0" applyAlignment="0" applyProtection="0"/>
    <xf numFmtId="0" fontId="34" fillId="25" borderId="0" applyNumberFormat="0" applyBorder="0" applyAlignment="0" applyProtection="0"/>
    <xf numFmtId="0" fontId="35" fillId="23" borderId="0" applyNumberFormat="0" applyBorder="0" applyAlignment="0" applyProtection="0"/>
    <xf numFmtId="0" fontId="35" fillId="17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2" borderId="0" applyNumberFormat="0" applyBorder="0" applyAlignment="0" applyProtection="0"/>
    <xf numFmtId="0" fontId="35" fillId="25" borderId="0" applyNumberFormat="0" applyBorder="0" applyAlignment="0" applyProtection="0"/>
    <xf numFmtId="0" fontId="36" fillId="23" borderId="0" applyNumberFormat="0" applyBorder="0" applyAlignment="0" applyProtection="0"/>
    <xf numFmtId="0" fontId="36" fillId="17" borderId="0" applyNumberFormat="0" applyBorder="0" applyAlignment="0" applyProtection="0"/>
    <xf numFmtId="0" fontId="36" fillId="20" borderId="0" applyNumberFormat="0" applyBorder="0" applyAlignment="0" applyProtection="0"/>
    <xf numFmtId="0" fontId="36" fillId="24" borderId="0" applyNumberFormat="0" applyBorder="0" applyAlignment="0" applyProtection="0"/>
    <xf numFmtId="0" fontId="36" fillId="22" borderId="0" applyNumberFormat="0" applyBorder="0" applyAlignment="0" applyProtection="0"/>
    <xf numFmtId="0" fontId="36" fillId="25" borderId="0" applyNumberFormat="0" applyBorder="0" applyAlignment="0" applyProtection="0"/>
    <xf numFmtId="182" fontId="2" fillId="0" borderId="0">
      <alignment horizontal="center"/>
    </xf>
    <xf numFmtId="183" fontId="2" fillId="0" borderId="0">
      <alignment horizontal="center"/>
    </xf>
    <xf numFmtId="184" fontId="2" fillId="0" borderId="0">
      <alignment horizontal="center"/>
    </xf>
    <xf numFmtId="185" fontId="2" fillId="0" borderId="0">
      <alignment horizontal="center"/>
    </xf>
    <xf numFmtId="186" fontId="2" fillId="0" borderId="0">
      <alignment horizontal="center"/>
    </xf>
    <xf numFmtId="0" fontId="8" fillId="0" borderId="0" applyFont="0" applyFill="0" applyBorder="0" applyAlignment="0" applyProtection="0"/>
    <xf numFmtId="187" fontId="8" fillId="0" borderId="19" applyFont="0" applyFill="0" applyBorder="0" applyAlignment="0" applyProtection="0">
      <alignment horizontal="left"/>
    </xf>
    <xf numFmtId="188" fontId="8" fillId="0" borderId="19" applyFont="0" applyFill="0" applyBorder="0" applyAlignment="0" applyProtection="0">
      <alignment horizontal="left"/>
    </xf>
    <xf numFmtId="189" fontId="8" fillId="0" borderId="19" applyFont="0" applyFill="0" applyBorder="0" applyAlignment="0" applyProtection="0">
      <alignment horizontal="left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left"/>
    </xf>
    <xf numFmtId="190" fontId="8" fillId="0" borderId="19" applyFont="0" applyFill="0" applyBorder="0" applyAlignment="0" applyProtection="0">
      <alignment horizontal="left"/>
    </xf>
    <xf numFmtId="191" fontId="8" fillId="0" borderId="19" applyFont="0" applyFill="0" applyBorder="0" applyAlignment="0" applyProtection="0">
      <alignment horizontal="left"/>
    </xf>
    <xf numFmtId="192" fontId="8" fillId="0" borderId="19" applyFont="0" applyFill="0" applyBorder="0" applyAlignment="0" applyProtection="0">
      <alignment horizontal="left"/>
    </xf>
    <xf numFmtId="193" fontId="8" fillId="0" borderId="19" applyFont="0" applyFill="0" applyBorder="0" applyAlignment="0" applyProtection="0">
      <alignment horizontal="left"/>
    </xf>
    <xf numFmtId="194" fontId="8" fillId="0" borderId="19" applyFont="0" applyFill="0" applyBorder="0" applyAlignment="0" applyProtection="0">
      <alignment horizontal="left"/>
    </xf>
    <xf numFmtId="195" fontId="8" fillId="0" borderId="19" applyFont="0" applyFill="0" applyBorder="0" applyAlignment="0" applyProtection="0">
      <alignment horizontal="left"/>
    </xf>
    <xf numFmtId="0" fontId="4" fillId="26" borderId="0" applyBorder="0" applyAlignment="0"/>
    <xf numFmtId="4" fontId="4" fillId="26" borderId="0" applyBorder="0" applyAlignment="0"/>
    <xf numFmtId="4" fontId="4" fillId="26" borderId="0" applyBorder="0" applyAlignment="0"/>
    <xf numFmtId="0" fontId="3" fillId="26" borderId="0" applyBorder="0">
      <alignment horizontal="right" vertical="center"/>
    </xf>
    <xf numFmtId="4" fontId="3" fillId="26" borderId="0" applyBorder="0">
      <alignment horizontal="right" vertical="center"/>
    </xf>
    <xf numFmtId="4" fontId="3" fillId="26" borderId="3">
      <alignment horizontal="right" vertical="center"/>
    </xf>
    <xf numFmtId="4" fontId="3" fillId="27" borderId="0" applyBorder="0">
      <alignment horizontal="right" vertical="center"/>
    </xf>
    <xf numFmtId="4" fontId="3" fillId="27" borderId="0" applyBorder="0">
      <alignment horizontal="right" vertical="center"/>
    </xf>
    <xf numFmtId="0" fontId="13" fillId="27" borderId="3">
      <alignment horizontal="right" vertical="center"/>
    </xf>
    <xf numFmtId="4" fontId="13" fillId="27" borderId="3">
      <alignment horizontal="right" vertical="center"/>
    </xf>
    <xf numFmtId="0" fontId="13" fillId="27" borderId="20">
      <alignment horizontal="right" vertical="center"/>
    </xf>
    <xf numFmtId="0" fontId="37" fillId="27" borderId="3">
      <alignment horizontal="right" vertical="center"/>
    </xf>
    <xf numFmtId="4" fontId="37" fillId="27" borderId="3">
      <alignment horizontal="right" vertical="center"/>
    </xf>
    <xf numFmtId="0" fontId="13" fillId="28" borderId="3">
      <alignment horizontal="right" vertical="center"/>
    </xf>
    <xf numFmtId="4" fontId="13" fillId="28" borderId="3">
      <alignment horizontal="right" vertical="center"/>
    </xf>
    <xf numFmtId="0" fontId="13" fillId="28" borderId="20">
      <alignment horizontal="right" vertical="center"/>
    </xf>
    <xf numFmtId="0" fontId="13" fillId="28" borderId="3">
      <alignment horizontal="right" vertical="center"/>
    </xf>
    <xf numFmtId="4" fontId="13" fillId="28" borderId="3">
      <alignment horizontal="right" vertical="center"/>
    </xf>
    <xf numFmtId="0" fontId="13" fillId="28" borderId="9">
      <alignment horizontal="right" vertical="center"/>
    </xf>
    <xf numFmtId="0" fontId="13" fillId="28" borderId="7">
      <alignment horizontal="right" vertical="center"/>
    </xf>
    <xf numFmtId="4" fontId="13" fillId="28" borderId="7">
      <alignment horizontal="right" vertical="center"/>
    </xf>
    <xf numFmtId="0" fontId="13" fillId="28" borderId="21">
      <alignment horizontal="right" vertical="center"/>
    </xf>
    <xf numFmtId="4" fontId="13" fillId="28" borderId="21">
      <alignment horizontal="right" vertical="center"/>
    </xf>
    <xf numFmtId="4" fontId="13" fillId="28" borderId="21">
      <alignment horizontal="right" vertical="center"/>
    </xf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24" borderId="0" applyNumberFormat="0" applyBorder="0" applyAlignment="0" applyProtection="0"/>
    <xf numFmtId="0" fontId="34" fillId="22" borderId="0" applyNumberFormat="0" applyBorder="0" applyAlignment="0" applyProtection="0"/>
    <xf numFmtId="0" fontId="34" fillId="32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24" borderId="0" applyNumberFormat="0" applyBorder="0" applyAlignment="0" applyProtection="0"/>
    <xf numFmtId="0" fontId="35" fillId="22" borderId="0" applyNumberFormat="0" applyBorder="0" applyAlignment="0" applyProtection="0"/>
    <xf numFmtId="0" fontId="35" fillId="32" borderId="0" applyNumberFormat="0" applyBorder="0" applyAlignment="0" applyProtection="0"/>
    <xf numFmtId="0" fontId="38" fillId="16" borderId="22" applyNumberFormat="0" applyAlignment="0" applyProtection="0"/>
    <xf numFmtId="0" fontId="39" fillId="0" borderId="0" applyNumberFormat="0" applyFill="0" applyBorder="0" applyAlignment="0" applyProtection="0"/>
    <xf numFmtId="0" fontId="40" fillId="16" borderId="23" applyNumberFormat="0" applyAlignment="0" applyProtection="0"/>
    <xf numFmtId="0" fontId="41" fillId="9" borderId="23" applyNumberFormat="0" applyAlignment="0" applyProtection="0"/>
    <xf numFmtId="0" fontId="42" fillId="0" borderId="0"/>
    <xf numFmtId="0" fontId="43" fillId="0" borderId="0">
      <alignment horizontal="right"/>
    </xf>
    <xf numFmtId="196" fontId="43" fillId="0" borderId="0">
      <alignment horizontal="right" vertical="center"/>
    </xf>
    <xf numFmtId="0" fontId="44" fillId="0" borderId="0"/>
    <xf numFmtId="197" fontId="43" fillId="0" borderId="0">
      <alignment horizontal="right" vertical="center"/>
    </xf>
    <xf numFmtId="0" fontId="45" fillId="0" borderId="24" applyNumberFormat="0" applyAlignment="0"/>
    <xf numFmtId="196" fontId="46" fillId="27" borderId="0">
      <alignment horizontal="right" vertical="center"/>
    </xf>
    <xf numFmtId="196" fontId="47" fillId="0" borderId="0">
      <alignment horizontal="right" vertical="center"/>
    </xf>
    <xf numFmtId="0" fontId="31" fillId="0" borderId="0">
      <alignment horizontal="right"/>
    </xf>
    <xf numFmtId="196" fontId="48" fillId="0" borderId="0">
      <alignment horizontal="right" vertical="center"/>
    </xf>
    <xf numFmtId="164" fontId="31" fillId="0" borderId="0">
      <alignment horizontal="right"/>
    </xf>
    <xf numFmtId="196" fontId="48" fillId="0" borderId="0">
      <alignment horizontal="right" vertical="center"/>
    </xf>
    <xf numFmtId="198" fontId="49" fillId="0" borderId="0">
      <alignment horizontal="right"/>
    </xf>
    <xf numFmtId="0" fontId="46" fillId="0" borderId="0"/>
    <xf numFmtId="0" fontId="50" fillId="0" borderId="0">
      <alignment horizontal="left"/>
    </xf>
    <xf numFmtId="0" fontId="51" fillId="0" borderId="0">
      <alignment horizontal="left"/>
    </xf>
    <xf numFmtId="0" fontId="31" fillId="0" borderId="0"/>
    <xf numFmtId="0" fontId="52" fillId="0" borderId="0">
      <alignment horizontal="right" vertical="center"/>
    </xf>
    <xf numFmtId="199" fontId="53" fillId="0" borderId="0">
      <alignment horizontal="right" vertical="center"/>
    </xf>
    <xf numFmtId="200" fontId="53" fillId="0" borderId="0">
      <alignment horizontal="right" vertical="center"/>
    </xf>
    <xf numFmtId="201" fontId="53" fillId="0" borderId="0">
      <alignment horizontal="right"/>
    </xf>
    <xf numFmtId="9" fontId="54" fillId="27" borderId="0">
      <alignment horizontal="right" vertical="center"/>
    </xf>
    <xf numFmtId="202" fontId="54" fillId="27" borderId="0">
      <alignment horizontal="right" vertical="center"/>
    </xf>
    <xf numFmtId="203" fontId="54" fillId="0" borderId="25" applyBorder="0">
      <alignment horizontal="right"/>
    </xf>
    <xf numFmtId="204" fontId="31" fillId="0" borderId="0">
      <alignment horizontal="right" vertical="center"/>
    </xf>
    <xf numFmtId="205" fontId="54" fillId="0" borderId="0">
      <alignment horizontal="right"/>
    </xf>
    <xf numFmtId="201" fontId="54" fillId="0" borderId="0">
      <alignment horizontal="right"/>
    </xf>
    <xf numFmtId="164" fontId="54" fillId="0" borderId="0">
      <alignment horizontal="right" vertical="center"/>
    </xf>
    <xf numFmtId="206" fontId="54" fillId="0" borderId="0">
      <alignment horizontal="right" vertical="center"/>
    </xf>
    <xf numFmtId="203" fontId="55" fillId="0" borderId="0">
      <alignment horizontal="right"/>
    </xf>
    <xf numFmtId="199" fontId="54" fillId="0" borderId="0">
      <alignment horizontal="right" vertical="center"/>
    </xf>
    <xf numFmtId="199" fontId="56" fillId="27" borderId="0">
      <alignment horizontal="right" vertical="center"/>
    </xf>
    <xf numFmtId="199" fontId="56" fillId="0" borderId="0" applyFill="0" applyBorder="0">
      <alignment horizontal="right" vertical="center"/>
    </xf>
    <xf numFmtId="199" fontId="54" fillId="0" borderId="0">
      <alignment horizontal="right" vertical="center"/>
    </xf>
    <xf numFmtId="0" fontId="51" fillId="0" borderId="26"/>
    <xf numFmtId="207" fontId="2" fillId="0" borderId="27">
      <alignment horizontal="right"/>
    </xf>
    <xf numFmtId="0" fontId="57" fillId="0" borderId="0">
      <alignment horizontal="center"/>
    </xf>
    <xf numFmtId="0" fontId="56" fillId="0" borderId="0">
      <alignment horizontal="center"/>
    </xf>
    <xf numFmtId="0" fontId="58" fillId="0" borderId="28" applyNumberFormat="0" applyFill="0" applyAlignment="0" applyProtection="0"/>
    <xf numFmtId="0" fontId="59" fillId="0" borderId="29" applyNumberFormat="0" applyFill="0" applyAlignment="0" applyProtection="0"/>
    <xf numFmtId="0" fontId="60" fillId="0" borderId="30" applyNumberFormat="0" applyFill="0" applyAlignment="0" applyProtection="0"/>
    <xf numFmtId="0" fontId="60" fillId="0" borderId="0" applyNumberFormat="0" applyFill="0" applyBorder="0" applyAlignment="0" applyProtection="0"/>
    <xf numFmtId="0" fontId="61" fillId="8" borderId="23" applyNumberFormat="0" applyAlignment="0" applyProtection="0"/>
    <xf numFmtId="0" fontId="61" fillId="16" borderId="23" applyNumberFormat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28" applyNumberFormat="0" applyFill="0" applyAlignment="0" applyProtection="0"/>
    <xf numFmtId="0" fontId="65" fillId="0" borderId="29" applyNumberFormat="0" applyFill="0" applyAlignment="0" applyProtection="0"/>
    <xf numFmtId="0" fontId="66" fillId="0" borderId="30" applyNumberFormat="0" applyFill="0" applyAlignment="0" applyProtection="0"/>
    <xf numFmtId="0" fontId="6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NumberFormat="0" applyFont="0" applyFill="0" applyBorder="0" applyAlignment="0" applyProtection="0"/>
    <xf numFmtId="208" fontId="8" fillId="0" borderId="0" applyFont="0" applyFill="0" applyBorder="0" applyAlignment="0" applyProtection="0"/>
    <xf numFmtId="0" fontId="27" fillId="10" borderId="32" applyNumberFormat="0" applyFont="0" applyAlignment="0" applyProtection="0"/>
    <xf numFmtId="0" fontId="13" fillId="0" borderId="0" applyNumberFormat="0">
      <alignment horizontal="right"/>
    </xf>
    <xf numFmtId="0" fontId="36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36" fillId="24" borderId="0" applyNumberFormat="0" applyBorder="0" applyAlignment="0" applyProtection="0"/>
    <xf numFmtId="0" fontId="36" fillId="22" borderId="0" applyNumberFormat="0" applyBorder="0" applyAlignment="0" applyProtection="0"/>
    <xf numFmtId="0" fontId="36" fillId="32" borderId="0" applyNumberFormat="0" applyBorder="0" applyAlignment="0" applyProtection="0"/>
    <xf numFmtId="0" fontId="67" fillId="14" borderId="0" applyNumberFormat="0" applyBorder="0" applyAlignment="0" applyProtection="0"/>
    <xf numFmtId="0" fontId="3" fillId="28" borderId="33">
      <alignment horizontal="left" vertical="center" wrapText="1" indent="2"/>
    </xf>
    <xf numFmtId="0" fontId="3" fillId="0" borderId="33">
      <alignment horizontal="left" vertical="center" wrapText="1" indent="2"/>
    </xf>
    <xf numFmtId="0" fontId="3" fillId="27" borderId="7">
      <alignment horizontal="left" vertical="center"/>
    </xf>
    <xf numFmtId="0" fontId="68" fillId="9" borderId="23" applyNumberFormat="0" applyAlignment="0" applyProtection="0"/>
    <xf numFmtId="0" fontId="69" fillId="16" borderId="22" applyNumberFormat="0" applyAlignment="0" applyProtection="0"/>
    <xf numFmtId="0" fontId="70" fillId="14" borderId="0" applyNumberFormat="0" applyBorder="0" applyAlignment="0" applyProtection="0"/>
    <xf numFmtId="0" fontId="13" fillId="0" borderId="34">
      <alignment horizontal="left" vertical="top" wrapText="1"/>
    </xf>
    <xf numFmtId="209" fontId="71" fillId="0" borderId="0" applyFont="0" applyFill="0" applyBorder="0" applyAlignment="0" applyProtection="0"/>
    <xf numFmtId="210" fontId="71" fillId="0" borderId="0" applyFont="0" applyFill="0" applyBorder="0" applyAlignment="0" applyProtection="0"/>
    <xf numFmtId="0" fontId="72" fillId="9" borderId="23" applyNumberFormat="0" applyAlignment="0" applyProtection="0"/>
    <xf numFmtId="0" fontId="73" fillId="33" borderId="35" applyNumberFormat="0" applyAlignment="0" applyProtection="0"/>
    <xf numFmtId="0" fontId="8" fillId="0" borderId="36"/>
    <xf numFmtId="0" fontId="74" fillId="9" borderId="23" applyNumberFormat="0" applyAlignment="0" applyProtection="0"/>
    <xf numFmtId="0" fontId="74" fillId="9" borderId="23" applyNumberFormat="0" applyAlignment="0" applyProtection="0"/>
    <xf numFmtId="0" fontId="75" fillId="0" borderId="37" applyNumberFormat="0" applyFill="0" applyAlignment="0" applyProtection="0"/>
    <xf numFmtId="0" fontId="76" fillId="0" borderId="0" applyNumberFormat="0" applyFill="0" applyBorder="0" applyAlignment="0" applyProtection="0"/>
    <xf numFmtId="211" fontId="8" fillId="0" borderId="0" applyFont="0" applyFill="0" applyBorder="0" applyAlignment="0" applyProtection="0"/>
    <xf numFmtId="211" fontId="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2" fillId="0" borderId="38"/>
    <xf numFmtId="0" fontId="57" fillId="0" borderId="0">
      <alignment vertical="center"/>
    </xf>
    <xf numFmtId="0" fontId="78" fillId="14" borderId="0" applyNumberFormat="0" applyBorder="0" applyAlignment="0" applyProtection="0"/>
    <xf numFmtId="0" fontId="79" fillId="0" borderId="0" applyNumberFormat="0" applyFill="0" applyBorder="0" applyAlignment="0" applyProtection="0"/>
    <xf numFmtId="0" fontId="80" fillId="0" borderId="31" applyNumberFormat="0" applyFill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82" fillId="13" borderId="0" applyNumberFormat="0" applyBorder="0" applyAlignment="0" applyProtection="0"/>
    <xf numFmtId="4" fontId="3" fillId="0" borderId="0" applyBorder="0">
      <alignment horizontal="right" vertical="center"/>
    </xf>
    <xf numFmtId="4" fontId="3" fillId="0" borderId="0" applyBorder="0">
      <alignment horizontal="right" vertical="center"/>
    </xf>
    <xf numFmtId="0" fontId="3" fillId="0" borderId="39">
      <alignment horizontal="right" vertical="center"/>
    </xf>
    <xf numFmtId="0" fontId="3" fillId="0" borderId="40">
      <alignment horizontal="right" vertical="center"/>
    </xf>
    <xf numFmtId="4" fontId="3" fillId="0" borderId="40">
      <alignment horizontal="right" vertical="center"/>
    </xf>
    <xf numFmtId="0" fontId="3" fillId="0" borderId="20">
      <alignment horizontal="right" vertical="center"/>
    </xf>
    <xf numFmtId="0" fontId="82" fillId="13" borderId="0" applyNumberFormat="0" applyBorder="0" applyAlignment="0" applyProtection="0"/>
    <xf numFmtId="1" fontId="83" fillId="27" borderId="0" applyBorder="0">
      <alignment horizontal="right" vertical="center"/>
    </xf>
    <xf numFmtId="0" fontId="28" fillId="10" borderId="32" applyNumberFormat="0" applyFont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24" borderId="0" applyNumberFormat="0" applyBorder="0" applyAlignment="0" applyProtection="0"/>
    <xf numFmtId="0" fontId="33" fillId="22" borderId="0" applyNumberFormat="0" applyBorder="0" applyAlignment="0" applyProtection="0"/>
    <xf numFmtId="0" fontId="33" fillId="32" borderId="0" applyNumberFormat="0" applyBorder="0" applyAlignment="0" applyProtection="0"/>
    <xf numFmtId="0" fontId="84" fillId="14" borderId="0" applyNumberFormat="0" applyBorder="0" applyAlignment="0" applyProtection="0"/>
    <xf numFmtId="0" fontId="85" fillId="16" borderId="22" applyNumberFormat="0" applyAlignment="0" applyProtection="0"/>
    <xf numFmtId="212" fontId="8" fillId="0" borderId="0" applyFont="0" applyFill="0" applyBorder="0" applyAlignment="0" applyProtection="0"/>
    <xf numFmtId="0" fontId="86" fillId="0" borderId="31" applyNumberFormat="0" applyFill="0" applyAlignment="0" applyProtection="0"/>
    <xf numFmtId="0" fontId="87" fillId="33" borderId="35" applyNumberFormat="0" applyAlignment="0" applyProtection="0"/>
    <xf numFmtId="0" fontId="8" fillId="34" borderId="40"/>
    <xf numFmtId="0" fontId="88" fillId="0" borderId="0" applyNumberFormat="0" applyFill="0" applyBorder="0" applyAlignment="0" applyProtection="0"/>
    <xf numFmtId="169" fontId="26" fillId="0" borderId="0"/>
    <xf numFmtId="0" fontId="89" fillId="0" borderId="28" applyNumberFormat="0" applyFill="0" applyAlignment="0" applyProtection="0"/>
    <xf numFmtId="0" fontId="90" fillId="0" borderId="29" applyNumberFormat="0" applyFill="0" applyAlignment="0" applyProtection="0"/>
    <xf numFmtId="0" fontId="91" fillId="0" borderId="30" applyNumberFormat="0" applyFill="0" applyAlignment="0" applyProtection="0"/>
    <xf numFmtId="0" fontId="91" fillId="0" borderId="0" applyNumberFormat="0" applyFill="0" applyBorder="0" applyAlignment="0" applyProtection="0"/>
    <xf numFmtId="0" fontId="8" fillId="0" borderId="0"/>
    <xf numFmtId="0" fontId="92" fillId="18" borderId="0" applyNumberFormat="0" applyBorder="0" applyAlignment="0" applyProtection="0"/>
    <xf numFmtId="0" fontId="93" fillId="2" borderId="0" applyNumberFormat="0" applyBorder="0" applyAlignment="0" applyProtection="0"/>
    <xf numFmtId="0" fontId="94" fillId="18" borderId="0" applyNumberFormat="0" applyBorder="0" applyAlignment="0" applyProtection="0"/>
    <xf numFmtId="0" fontId="95" fillId="18" borderId="0" applyNumberFormat="0" applyBorder="0" applyAlignment="0" applyProtection="0"/>
    <xf numFmtId="0" fontId="95" fillId="1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96" fillId="0" borderId="0"/>
    <xf numFmtId="0" fontId="8" fillId="0" borderId="0" applyNumberFormat="0" applyFont="0" applyFill="0" applyBorder="0" applyAlignment="0" applyProtection="0"/>
    <xf numFmtId="0" fontId="97" fillId="0" borderId="0" applyNumberFormat="0" applyFont="0" applyFill="0" applyBorder="0" applyProtection="0">
      <alignment vertical="center"/>
    </xf>
    <xf numFmtId="0" fontId="97" fillId="0" borderId="0"/>
    <xf numFmtId="0" fontId="97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96" fillId="0" borderId="0"/>
    <xf numFmtId="0" fontId="97" fillId="0" borderId="0" applyNumberFormat="0" applyFont="0" applyFill="0" applyBorder="0" applyProtection="0">
      <alignment vertical="center"/>
    </xf>
    <xf numFmtId="0" fontId="96" fillId="0" borderId="0"/>
    <xf numFmtId="4" fontId="98" fillId="0" borderId="0"/>
    <xf numFmtId="165" fontId="8" fillId="0" borderId="0"/>
    <xf numFmtId="0" fontId="8" fillId="0" borderId="0"/>
    <xf numFmtId="0" fontId="8" fillId="0" borderId="0"/>
    <xf numFmtId="0" fontId="8" fillId="0" borderId="0"/>
    <xf numFmtId="0" fontId="96" fillId="0" borderId="0"/>
    <xf numFmtId="0" fontId="97" fillId="0" borderId="0" applyNumberFormat="0" applyFont="0" applyFill="0" applyBorder="0" applyProtection="0">
      <alignment vertical="center"/>
    </xf>
    <xf numFmtId="0" fontId="97" fillId="0" borderId="0" applyNumberFormat="0" applyFont="0" applyFill="0" applyBorder="0" applyProtection="0">
      <alignment vertical="center"/>
    </xf>
    <xf numFmtId="0" fontId="97" fillId="0" borderId="0"/>
    <xf numFmtId="0" fontId="8" fillId="0" borderId="0"/>
    <xf numFmtId="4" fontId="3" fillId="0" borderId="40" applyFill="0" applyBorder="0" applyProtection="0">
      <alignment horizontal="right" vertical="center"/>
    </xf>
    <xf numFmtId="49" fontId="4" fillId="0" borderId="40" applyNumberFormat="0" applyFill="0" applyBorder="0" applyProtection="0">
      <alignment horizontal="left" vertical="center"/>
    </xf>
    <xf numFmtId="0" fontId="3" fillId="0" borderId="40" applyNumberFormat="0" applyFill="0" applyAlignment="0" applyProtection="0"/>
    <xf numFmtId="0" fontId="99" fillId="5" borderId="0" applyNumberFormat="0" applyFont="0" applyBorder="0" applyAlignment="0" applyProtection="0"/>
    <xf numFmtId="0" fontId="99" fillId="5" borderId="0" applyNumberFormat="0" applyFont="0" applyBorder="0" applyAlignment="0" applyProtection="0"/>
    <xf numFmtId="4" fontId="8" fillId="35" borderId="0" applyNumberFormat="0" applyFon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" fontId="98" fillId="0" borderId="0"/>
    <xf numFmtId="0" fontId="8" fillId="0" borderId="0"/>
    <xf numFmtId="0" fontId="27" fillId="10" borderId="32" applyNumberFormat="0" applyFont="0" applyAlignment="0" applyProtection="0"/>
    <xf numFmtId="0" fontId="97" fillId="3" borderId="1" applyNumberFormat="0" applyFont="0" applyAlignment="0" applyProtection="0"/>
    <xf numFmtId="0" fontId="8" fillId="10" borderId="32" applyNumberFormat="0" applyFont="0" applyAlignment="0" applyProtection="0"/>
    <xf numFmtId="0" fontId="8" fillId="10" borderId="32" applyNumberFormat="0" applyFont="0" applyAlignment="0" applyProtection="0"/>
    <xf numFmtId="0" fontId="31" fillId="0" borderId="0">
      <alignment vertical="center"/>
    </xf>
    <xf numFmtId="204" fontId="31" fillId="0" borderId="0">
      <alignment horizontal="right" vertical="center"/>
    </xf>
    <xf numFmtId="0" fontId="100" fillId="16" borderId="23" applyNumberFormat="0" applyAlignment="0" applyProtection="0"/>
    <xf numFmtId="49" fontId="26" fillId="0" borderId="0"/>
    <xf numFmtId="0" fontId="101" fillId="0" borderId="37" applyNumberFormat="0" applyFill="0" applyAlignment="0" applyProtection="0"/>
    <xf numFmtId="167" fontId="3" fillId="36" borderId="40" applyNumberFormat="0" applyFont="0" applyBorder="0" applyAlignment="0" applyProtection="0">
      <alignment horizontal="right" vertical="center"/>
    </xf>
    <xf numFmtId="167" fontId="3" fillId="36" borderId="40" applyNumberFormat="0" applyFont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NumberFormat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NumberFormat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2" fillId="13" borderId="0" applyNumberFormat="0" applyBorder="0" applyAlignment="0" applyProtection="0"/>
    <xf numFmtId="0" fontId="103" fillId="16" borderId="22" applyNumberFormat="0" applyAlignment="0" applyProtection="0"/>
    <xf numFmtId="0" fontId="67" fillId="14" borderId="0" applyNumberFormat="0" applyBorder="0" applyAlignment="0" applyProtection="0"/>
    <xf numFmtId="0" fontId="104" fillId="13" borderId="0" applyNumberFormat="0" applyBorder="0" applyAlignment="0" applyProtection="0"/>
    <xf numFmtId="0" fontId="105" fillId="18" borderId="0" applyNumberFormat="0" applyBorder="0" applyAlignment="0" applyProtection="0"/>
    <xf numFmtId="0" fontId="3" fillId="35" borderId="40"/>
    <xf numFmtId="4" fontId="3" fillId="35" borderId="40"/>
    <xf numFmtId="0" fontId="3" fillId="35" borderId="20"/>
    <xf numFmtId="0" fontId="103" fillId="8" borderId="22" applyNumberFormat="0" applyAlignment="0" applyProtection="0"/>
    <xf numFmtId="4" fontId="8" fillId="0" borderId="0"/>
    <xf numFmtId="0" fontId="8" fillId="0" borderId="0"/>
    <xf numFmtId="4" fontId="8" fillId="0" borderId="0"/>
    <xf numFmtId="0" fontId="1" fillId="0" borderId="0"/>
    <xf numFmtId="0" fontId="8" fillId="0" borderId="0"/>
    <xf numFmtId="0" fontId="106" fillId="0" borderId="0"/>
    <xf numFmtId="0" fontId="1" fillId="0" borderId="0" applyNumberFormat="0" applyFont="0" applyFill="0" applyBorder="0" applyProtection="0">
      <alignment vertical="center"/>
    </xf>
    <xf numFmtId="0" fontId="8" fillId="0" borderId="0"/>
    <xf numFmtId="0" fontId="8" fillId="0" borderId="0"/>
    <xf numFmtId="0" fontId="107" fillId="0" borderId="37" applyNumberFormat="0" applyFill="0" applyAlignment="0" applyProtection="0"/>
    <xf numFmtId="0" fontId="108" fillId="16" borderId="23" applyNumberFormat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41" applyNumberFormat="0" applyFill="0" applyAlignment="0" applyProtection="0"/>
    <xf numFmtId="0" fontId="114" fillId="0" borderId="29" applyNumberFormat="0" applyFill="0" applyAlignment="0" applyProtection="0"/>
    <xf numFmtId="0" fontId="115" fillId="0" borderId="42" applyNumberFormat="0" applyFill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28" applyNumberFormat="0" applyFill="0" applyAlignment="0" applyProtection="0"/>
    <xf numFmtId="0" fontId="118" fillId="0" borderId="29" applyNumberFormat="0" applyFill="0" applyAlignment="0" applyProtection="0"/>
    <xf numFmtId="0" fontId="119" fillId="0" borderId="30" applyNumberFormat="0" applyFill="0" applyAlignment="0" applyProtection="0"/>
    <xf numFmtId="0" fontId="119" fillId="0" borderId="0" applyNumberFormat="0" applyFill="0" applyBorder="0" applyAlignment="0" applyProtection="0"/>
    <xf numFmtId="0" fontId="29" fillId="10" borderId="32" applyNumberFormat="0" applyFont="0" applyAlignment="0" applyProtection="0"/>
    <xf numFmtId="0" fontId="120" fillId="33" borderId="35" applyNumberFormat="0" applyAlignment="0" applyProtection="0"/>
    <xf numFmtId="0" fontId="121" fillId="33" borderId="35" applyNumberFormat="0" applyAlignment="0" applyProtection="0"/>
    <xf numFmtId="0" fontId="122" fillId="0" borderId="31" applyNumberFormat="0" applyFill="0" applyAlignment="0" applyProtection="0"/>
    <xf numFmtId="213" fontId="71" fillId="0" borderId="0" applyFont="0" applyFill="0" applyBorder="0" applyAlignment="0" applyProtection="0"/>
    <xf numFmtId="214" fontId="71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/>
    <xf numFmtId="0" fontId="50" fillId="0" borderId="0">
      <alignment horizontal="left"/>
    </xf>
    <xf numFmtId="196" fontId="43" fillId="37" borderId="0">
      <alignment horizontal="right" vertical="center"/>
    </xf>
    <xf numFmtId="0" fontId="50" fillId="0" borderId="0">
      <alignment horizontal="left"/>
    </xf>
    <xf numFmtId="204" fontId="31" fillId="0" borderId="0">
      <alignment horizontal="right" vertical="center"/>
    </xf>
    <xf numFmtId="164" fontId="31" fillId="0" borderId="0">
      <alignment horizontal="right" vertical="center"/>
    </xf>
    <xf numFmtId="0" fontId="43" fillId="0" borderId="0">
      <alignment vertical="center"/>
    </xf>
    <xf numFmtId="0" fontId="125" fillId="0" borderId="43" applyNumberFormat="0">
      <alignment vertical="center"/>
    </xf>
    <xf numFmtId="0" fontId="46" fillId="0" borderId="0">
      <alignment horizontal="left" vertical="center"/>
    </xf>
    <xf numFmtId="215" fontId="31" fillId="0" borderId="0">
      <alignment horizontal="right" vertical="center"/>
    </xf>
    <xf numFmtId="216" fontId="126" fillId="0" borderId="43">
      <alignment horizontal="right" vertical="center"/>
    </xf>
    <xf numFmtId="0" fontId="127" fillId="33" borderId="35" applyNumberFormat="0" applyAlignment="0" applyProtection="0"/>
    <xf numFmtId="0" fontId="128" fillId="13" borderId="0" applyNumberFormat="0" applyBorder="0" applyAlignment="0" applyProtection="0"/>
    <xf numFmtId="0" fontId="129" fillId="0" borderId="0" applyNumberFormat="0" applyFill="0" applyBorder="0" applyAlignment="0" applyProtection="0"/>
    <xf numFmtId="0" fontId="3" fillId="0" borderId="0"/>
  </cellStyleXfs>
  <cellXfs count="130">
    <xf numFmtId="0" fontId="0" fillId="0" borderId="0" xfId="0"/>
    <xf numFmtId="0" fontId="2" fillId="0" borderId="0" xfId="0" applyFont="1"/>
    <xf numFmtId="0" fontId="2" fillId="4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2" xfId="0" applyFont="1" applyFill="1" applyBorder="1" applyAlignment="1">
      <alignment vertical="center" wrapText="1"/>
    </xf>
    <xf numFmtId="0" fontId="5" fillId="0" borderId="3" xfId="2" applyFont="1" applyFill="1" applyBorder="1"/>
    <xf numFmtId="0" fontId="5" fillId="0" borderId="3" xfId="0" applyFont="1" applyFill="1" applyBorder="1" applyAlignment="1">
      <alignment horizontal="right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2" fillId="0" borderId="0" xfId="0" applyNumberFormat="1" applyFont="1"/>
    <xf numFmtId="0" fontId="5" fillId="0" borderId="0" xfId="0" applyFont="1" applyFill="1" applyBorder="1" applyAlignment="1">
      <alignment horizontal="center" vertical="center"/>
    </xf>
    <xf numFmtId="49" fontId="4" fillId="0" borderId="7" xfId="3" applyFill="1" applyBorder="1">
      <alignment horizontal="left" vertical="center"/>
    </xf>
    <xf numFmtId="3" fontId="4" fillId="0" borderId="3" xfId="4" applyNumberFormat="1" applyFont="1" applyFill="1" applyBorder="1">
      <alignment horizontal="right" vertical="center"/>
    </xf>
    <xf numFmtId="0" fontId="3" fillId="0" borderId="7" xfId="5" applyNumberFormat="1" applyFont="1" applyFill="1" applyBorder="1">
      <alignment horizontal="left" vertical="center" indent="2"/>
    </xf>
    <xf numFmtId="3" fontId="3" fillId="0" borderId="3" xfId="6" applyNumberFormat="1" applyFont="1" applyFill="1" applyBorder="1">
      <alignment horizontal="right" vertical="center"/>
    </xf>
    <xf numFmtId="49" fontId="3" fillId="0" borderId="7" xfId="7" applyFill="1" applyBorder="1">
      <alignment horizontal="left" vertical="center" indent="5"/>
    </xf>
    <xf numFmtId="3" fontId="3" fillId="0" borderId="3" xfId="6" applyNumberFormat="1" applyFill="1" applyBorder="1" applyProtection="1">
      <alignment horizontal="right" vertical="center"/>
      <protection locked="0"/>
    </xf>
    <xf numFmtId="49" fontId="3" fillId="0" borderId="9" xfId="7" applyFill="1" applyBorder="1">
      <alignment horizontal="left" vertical="center" indent="5"/>
    </xf>
    <xf numFmtId="0" fontId="4" fillId="0" borderId="2" xfId="0" applyFont="1" applyFill="1" applyBorder="1"/>
    <xf numFmtId="49" fontId="3" fillId="0" borderId="7" xfId="5" applyFill="1" applyBorder="1">
      <alignment horizontal="left" vertical="center" indent="2"/>
    </xf>
    <xf numFmtId="3" fontId="3" fillId="0" borderId="3" xfId="6" applyNumberFormat="1" applyBorder="1" applyProtection="1">
      <alignment horizontal="right" vertical="center"/>
      <protection locked="0"/>
    </xf>
    <xf numFmtId="3" fontId="3" fillId="5" borderId="3" xfId="8" applyNumberFormat="1" applyFont="1" applyBorder="1" applyAlignment="1" applyProtection="1">
      <alignment horizontal="right" vertical="center"/>
      <protection locked="0"/>
    </xf>
    <xf numFmtId="0" fontId="4" fillId="0" borderId="2" xfId="3" applyNumberFormat="1" applyFill="1" applyBorder="1">
      <alignment horizontal="left" vertical="center"/>
    </xf>
    <xf numFmtId="3" fontId="4" fillId="0" borderId="3" xfId="4" applyNumberFormat="1" applyBorder="1" applyProtection="1">
      <alignment horizontal="right" vertical="center"/>
      <protection locked="0"/>
    </xf>
    <xf numFmtId="49" fontId="3" fillId="0" borderId="7" xfId="5" applyFont="1" applyFill="1" applyBorder="1">
      <alignment horizontal="left" vertical="center" indent="2"/>
    </xf>
    <xf numFmtId="0" fontId="4" fillId="0" borderId="2" xfId="0" applyFont="1" applyFill="1" applyBorder="1" applyProtection="1">
      <protection locked="0"/>
    </xf>
    <xf numFmtId="3" fontId="4" fillId="0" borderId="3" xfId="4" applyNumberFormat="1" applyFill="1" applyBorder="1">
      <alignment horizontal="right" vertical="center"/>
    </xf>
    <xf numFmtId="0" fontId="0" fillId="0" borderId="7" xfId="7" applyNumberFormat="1" applyFont="1" applyFill="1" applyBorder="1" applyProtection="1">
      <alignment horizontal="left" vertical="center" indent="5"/>
      <protection locked="0"/>
    </xf>
    <xf numFmtId="3" fontId="7" fillId="0" borderId="3" xfId="4" applyNumberFormat="1" applyFont="1" applyFill="1" applyBorder="1">
      <alignment horizontal="right" vertical="center"/>
    </xf>
    <xf numFmtId="0" fontId="0" fillId="0" borderId="10" xfId="0" applyBorder="1"/>
    <xf numFmtId="3" fontId="8" fillId="0" borderId="3" xfId="9" applyNumberFormat="1" applyBorder="1"/>
    <xf numFmtId="49" fontId="4" fillId="0" borderId="11" xfId="3" applyFill="1" applyBorder="1">
      <alignment horizontal="left" vertical="center"/>
    </xf>
    <xf numFmtId="3" fontId="3" fillId="5" borderId="3" xfId="8" applyNumberFormat="1" applyFont="1" applyBorder="1" applyAlignment="1">
      <alignment horizontal="right" vertical="center"/>
    </xf>
    <xf numFmtId="165" fontId="2" fillId="0" borderId="0" xfId="1" applyNumberFormat="1" applyFont="1"/>
    <xf numFmtId="165" fontId="2" fillId="0" borderId="0" xfId="0" applyNumberFormat="1" applyFont="1"/>
    <xf numFmtId="166" fontId="2" fillId="0" borderId="0" xfId="0" applyNumberFormat="1" applyFont="1"/>
    <xf numFmtId="164" fontId="2" fillId="0" borderId="0" xfId="1" applyNumberFormat="1" applyFont="1"/>
    <xf numFmtId="49" fontId="3" fillId="0" borderId="7" xfId="7" applyFont="1" applyFill="1" applyBorder="1">
      <alignment horizontal="left" vertical="center" indent="5"/>
    </xf>
    <xf numFmtId="49" fontId="4" fillId="0" borderId="9" xfId="3" applyFont="1" applyFill="1" applyBorder="1">
      <alignment horizontal="left" vertical="center"/>
    </xf>
    <xf numFmtId="3" fontId="4" fillId="0" borderId="3" xfId="4" applyNumberFormat="1" applyFill="1" applyBorder="1" applyProtection="1">
      <alignment horizontal="right" vertical="center"/>
      <protection locked="0"/>
    </xf>
    <xf numFmtId="0" fontId="9" fillId="0" borderId="0" xfId="0" applyFont="1"/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9" xfId="3" applyFill="1" applyBorder="1">
      <alignment horizontal="left" vertical="center"/>
    </xf>
    <xf numFmtId="4" fontId="4" fillId="0" borderId="3" xfId="2" applyNumberFormat="1" applyFont="1" applyFill="1" applyBorder="1" applyAlignment="1">
      <alignment horizontal="right" vertical="center"/>
    </xf>
    <xf numFmtId="4" fontId="4" fillId="0" borderId="3" xfId="4" applyNumberFormat="1" applyFont="1" applyFill="1" applyBorder="1">
      <alignment horizontal="right" vertical="center"/>
    </xf>
    <xf numFmtId="4" fontId="3" fillId="0" borderId="3" xfId="6" applyNumberFormat="1" applyFont="1" applyFill="1" applyBorder="1">
      <alignment horizontal="right" vertical="center"/>
    </xf>
    <xf numFmtId="4" fontId="3" fillId="0" borderId="3" xfId="6" applyNumberFormat="1" applyFont="1" applyFill="1" applyBorder="1" applyProtection="1">
      <alignment horizontal="right" vertical="center"/>
      <protection locked="0"/>
    </xf>
    <xf numFmtId="4" fontId="3" fillId="0" borderId="3" xfId="6" applyNumberFormat="1" applyFont="1" applyBorder="1" applyProtection="1">
      <alignment horizontal="right" vertical="center"/>
      <protection locked="0"/>
    </xf>
    <xf numFmtId="4" fontId="3" fillId="5" borderId="3" xfId="8" applyNumberFormat="1" applyFont="1" applyBorder="1"/>
    <xf numFmtId="4" fontId="10" fillId="5" borderId="3" xfId="8" applyNumberFormat="1" applyFont="1" applyBorder="1"/>
    <xf numFmtId="4" fontId="4" fillId="0" borderId="3" xfId="4" applyNumberFormat="1" applyFont="1" applyBorder="1" applyProtection="1">
      <alignment horizontal="right" vertical="center"/>
      <protection locked="0"/>
    </xf>
    <xf numFmtId="4" fontId="3" fillId="0" borderId="3" xfId="6" applyNumberFormat="1" applyBorder="1" applyProtection="1">
      <alignment horizontal="right" vertical="center"/>
      <protection locked="0"/>
    </xf>
    <xf numFmtId="4" fontId="4" fillId="5" borderId="3" xfId="8" applyNumberFormat="1" applyFont="1" applyBorder="1" applyAlignment="1">
      <alignment horizontal="right" vertical="center"/>
    </xf>
    <xf numFmtId="4" fontId="4" fillId="0" borderId="3" xfId="6" applyNumberFormat="1" applyFont="1" applyBorder="1" applyProtection="1">
      <alignment horizontal="right" vertical="center"/>
      <protection locked="0"/>
    </xf>
    <xf numFmtId="2" fontId="11" fillId="0" borderId="2" xfId="0" applyNumberFormat="1" applyFont="1" applyFill="1" applyBorder="1" applyAlignment="1" applyProtection="1">
      <alignment horizontal="left" vertical="center" wrapText="1"/>
    </xf>
    <xf numFmtId="2" fontId="11" fillId="0" borderId="4" xfId="0" applyNumberFormat="1" applyFont="1" applyFill="1" applyBorder="1" applyAlignment="1" applyProtection="1">
      <alignment horizontal="left" vertical="center" wrapText="1"/>
    </xf>
    <xf numFmtId="2" fontId="11" fillId="0" borderId="12" xfId="0" applyNumberFormat="1" applyFont="1" applyFill="1" applyBorder="1" applyAlignment="1" applyProtection="1">
      <alignment vertical="center" wrapText="1"/>
    </xf>
    <xf numFmtId="3" fontId="4" fillId="4" borderId="3" xfId="4" applyNumberFormat="1" applyFont="1" applyFill="1" applyBorder="1" applyProtection="1">
      <alignment horizontal="right" vertical="center"/>
    </xf>
    <xf numFmtId="2" fontId="13" fillId="0" borderId="13" xfId="0" applyNumberFormat="1" applyFont="1" applyFill="1" applyBorder="1" applyAlignment="1" applyProtection="1">
      <alignment horizontal="left" vertical="center"/>
    </xf>
    <xf numFmtId="167" fontId="3" fillId="4" borderId="3" xfId="6" applyNumberFormat="1" applyFont="1" applyFill="1" applyBorder="1" applyProtection="1">
      <alignment horizontal="right" vertical="center"/>
      <protection locked="0"/>
    </xf>
    <xf numFmtId="2" fontId="13" fillId="0" borderId="7" xfId="0" applyNumberFormat="1" applyFont="1" applyFill="1" applyBorder="1" applyAlignment="1" applyProtection="1">
      <alignment horizontal="left" vertical="center"/>
    </xf>
    <xf numFmtId="2" fontId="13" fillId="0" borderId="14" xfId="0" applyNumberFormat="1" applyFont="1" applyFill="1" applyBorder="1" applyAlignment="1" applyProtection="1">
      <alignment horizontal="left" vertical="center"/>
    </xf>
    <xf numFmtId="2" fontId="11" fillId="0" borderId="15" xfId="0" applyNumberFormat="1" applyFont="1" applyFill="1" applyBorder="1" applyAlignment="1" applyProtection="1">
      <alignment vertical="center" wrapText="1"/>
    </xf>
    <xf numFmtId="2" fontId="13" fillId="0" borderId="13" xfId="0" quotePrefix="1" applyNumberFormat="1" applyFont="1" applyFill="1" applyBorder="1" applyAlignment="1" applyProtection="1">
      <alignment horizontal="left" vertical="center"/>
    </xf>
    <xf numFmtId="2" fontId="13" fillId="0" borderId="7" xfId="0" quotePrefix="1" applyNumberFormat="1" applyFont="1" applyFill="1" applyBorder="1" applyAlignment="1" applyProtection="1">
      <alignment horizontal="left" vertical="center"/>
    </xf>
    <xf numFmtId="2" fontId="13" fillId="0" borderId="14" xfId="0" quotePrefix="1" applyNumberFormat="1" applyFont="1" applyFill="1" applyBorder="1" applyAlignment="1" applyProtection="1">
      <alignment horizontal="left" vertical="center"/>
    </xf>
    <xf numFmtId="2" fontId="13" fillId="0" borderId="16" xfId="0" applyNumberFormat="1" applyFont="1" applyFill="1" applyBorder="1" applyAlignment="1" applyProtection="1">
      <alignment horizontal="left" vertical="center"/>
    </xf>
    <xf numFmtId="4" fontId="3" fillId="4" borderId="3" xfId="6" applyFont="1" applyFill="1" applyBorder="1" applyProtection="1">
      <alignment horizontal="right" vertical="center"/>
      <protection locked="0"/>
    </xf>
    <xf numFmtId="0" fontId="4" fillId="0" borderId="17" xfId="3" applyNumberFormat="1" applyFill="1" applyBorder="1">
      <alignment horizontal="left" vertical="center"/>
    </xf>
    <xf numFmtId="0" fontId="4" fillId="0" borderId="4" xfId="3" applyNumberFormat="1" applyFill="1" applyBorder="1">
      <alignment horizontal="left" vertical="center"/>
    </xf>
    <xf numFmtId="3" fontId="3" fillId="0" borderId="7" xfId="2" applyNumberFormat="1" applyFont="1" applyFill="1" applyBorder="1"/>
    <xf numFmtId="3" fontId="15" fillId="0" borderId="3" xfId="6" applyNumberFormat="1" applyFont="1" applyFill="1" applyBorder="1">
      <alignment horizontal="right" vertical="center"/>
    </xf>
    <xf numFmtId="3" fontId="3" fillId="0" borderId="7" xfId="2" applyNumberFormat="1" applyFill="1" applyBorder="1"/>
    <xf numFmtId="3" fontId="4" fillId="0" borderId="11" xfId="0" applyNumberFormat="1" applyFont="1" applyFill="1" applyBorder="1"/>
    <xf numFmtId="3" fontId="16" fillId="0" borderId="3" xfId="4" applyNumberFormat="1" applyFont="1" applyFill="1" applyBorder="1">
      <alignment horizontal="right" vertical="center"/>
    </xf>
    <xf numFmtId="3" fontId="4" fillId="0" borderId="9" xfId="2" applyNumberFormat="1" applyFont="1" applyFill="1" applyBorder="1"/>
    <xf numFmtId="3" fontId="4" fillId="0" borderId="18" xfId="2" applyNumberFormat="1" applyFont="1" applyFill="1" applyBorder="1"/>
    <xf numFmtId="3" fontId="4" fillId="0" borderId="2" xfId="3" applyNumberFormat="1" applyFont="1" applyFill="1" applyBorder="1" applyAlignment="1">
      <alignment horizontal="left"/>
    </xf>
    <xf numFmtId="3" fontId="4" fillId="0" borderId="4" xfId="3" applyNumberFormat="1" applyFill="1" applyBorder="1" applyAlignment="1">
      <alignment horizontal="left" vertical="top"/>
    </xf>
    <xf numFmtId="3" fontId="17" fillId="0" borderId="3" xfId="6" applyNumberFormat="1" applyFont="1" applyFill="1" applyBorder="1">
      <alignment horizontal="right" vertical="center"/>
    </xf>
    <xf numFmtId="3" fontId="3" fillId="0" borderId="9" xfId="2" applyNumberFormat="1" applyFill="1" applyBorder="1"/>
    <xf numFmtId="0" fontId="8" fillId="0" borderId="0" xfId="10"/>
    <xf numFmtId="168" fontId="18" fillId="0" borderId="0" xfId="10" applyNumberFormat="1" applyFont="1"/>
    <xf numFmtId="0" fontId="2" fillId="0" borderId="0" xfId="10" applyFont="1"/>
    <xf numFmtId="2" fontId="11" fillId="6" borderId="0" xfId="10" applyNumberFormat="1" applyFont="1" applyFill="1" applyBorder="1" applyAlignment="1" applyProtection="1">
      <alignment horizontal="left" vertical="center" wrapText="1"/>
    </xf>
    <xf numFmtId="0" fontId="8" fillId="6" borderId="0" xfId="10" applyFill="1"/>
    <xf numFmtId="0" fontId="2" fillId="6" borderId="0" xfId="10" applyFont="1" applyFill="1"/>
    <xf numFmtId="0" fontId="2" fillId="0" borderId="0" xfId="10" applyFont="1" applyFill="1"/>
    <xf numFmtId="0" fontId="19" fillId="0" borderId="0" xfId="10" applyFont="1" applyBorder="1"/>
    <xf numFmtId="0" fontId="20" fillId="0" borderId="0" xfId="10" applyFont="1" applyBorder="1"/>
    <xf numFmtId="0" fontId="20" fillId="0" borderId="0" xfId="3" applyNumberFormat="1" applyFont="1" applyFill="1" applyBorder="1">
      <alignment horizontal="left" vertical="center"/>
    </xf>
    <xf numFmtId="0" fontId="20" fillId="0" borderId="0" xfId="2" applyFont="1" applyFill="1" applyBorder="1"/>
    <xf numFmtId="0" fontId="20" fillId="0" borderId="0" xfId="10" applyFont="1" applyFill="1" applyBorder="1" applyAlignment="1">
      <alignment horizontal="right"/>
    </xf>
    <xf numFmtId="0" fontId="20" fillId="7" borderId="0" xfId="10" applyFont="1" applyFill="1" applyBorder="1"/>
    <xf numFmtId="0" fontId="20" fillId="0" borderId="0" xfId="10" applyFont="1" applyFill="1" applyBorder="1" applyAlignment="1">
      <alignment horizontal="center" vertical="center"/>
    </xf>
    <xf numFmtId="0" fontId="20" fillId="0" borderId="0" xfId="10" applyFont="1" applyFill="1" applyBorder="1" applyAlignment="1">
      <alignment horizontal="center" vertical="center"/>
    </xf>
    <xf numFmtId="164" fontId="20" fillId="0" borderId="0" xfId="10" applyNumberFormat="1" applyFont="1" applyBorder="1"/>
    <xf numFmtId="0" fontId="20" fillId="7" borderId="0" xfId="10" applyFont="1" applyFill="1" applyBorder="1" applyAlignment="1">
      <alignment horizontal="center" vertical="center" wrapText="1"/>
    </xf>
    <xf numFmtId="0" fontId="20" fillId="7" borderId="0" xfId="10" applyFont="1" applyFill="1" applyAlignment="1">
      <alignment horizontal="center" vertical="center" wrapText="1"/>
    </xf>
    <xf numFmtId="3" fontId="20" fillId="0" borderId="0" xfId="2" applyNumberFormat="1" applyFont="1" applyFill="1" applyBorder="1"/>
    <xf numFmtId="3" fontId="20" fillId="0" borderId="0" xfId="6" applyNumberFormat="1" applyFont="1" applyFill="1" applyBorder="1">
      <alignment horizontal="right" vertical="center"/>
    </xf>
    <xf numFmtId="3" fontId="20" fillId="7" borderId="0" xfId="10" applyNumberFormat="1" applyFont="1" applyFill="1" applyBorder="1"/>
    <xf numFmtId="164" fontId="20" fillId="7" borderId="0" xfId="1" applyNumberFormat="1" applyFont="1" applyFill="1" applyBorder="1"/>
    <xf numFmtId="0" fontId="22" fillId="0" borderId="0" xfId="10" applyFont="1" applyAlignment="1">
      <alignment horizontal="center"/>
    </xf>
    <xf numFmtId="164" fontId="22" fillId="0" borderId="0" xfId="1" applyNumberFormat="1" applyFont="1" applyAlignment="1">
      <alignment horizontal="center"/>
    </xf>
    <xf numFmtId="166" fontId="20" fillId="7" borderId="0" xfId="10" applyNumberFormat="1" applyFont="1" applyFill="1" applyBorder="1"/>
    <xf numFmtId="164" fontId="22" fillId="0" borderId="0" xfId="10" applyNumberFormat="1" applyFont="1" applyAlignment="1">
      <alignment horizontal="center"/>
    </xf>
    <xf numFmtId="3" fontId="20" fillId="0" borderId="0" xfId="10" applyNumberFormat="1" applyFont="1" applyFill="1" applyBorder="1"/>
    <xf numFmtId="0" fontId="23" fillId="0" borderId="0" xfId="10" applyFont="1"/>
    <xf numFmtId="0" fontId="8" fillId="0" borderId="0" xfId="10" applyFill="1"/>
    <xf numFmtId="0" fontId="24" fillId="7" borderId="0" xfId="10" applyFont="1" applyFill="1"/>
    <xf numFmtId="0" fontId="20" fillId="7" borderId="0" xfId="10" applyFont="1" applyFill="1"/>
    <xf numFmtId="0" fontId="24" fillId="7" borderId="0" xfId="10" applyFont="1" applyFill="1" applyAlignment="1">
      <alignment horizontal="center"/>
    </xf>
    <xf numFmtId="3" fontId="20" fillId="7" borderId="0" xfId="10" applyNumberFormat="1" applyFont="1" applyFill="1"/>
    <xf numFmtId="3" fontId="24" fillId="7" borderId="0" xfId="10" applyNumberFormat="1" applyFont="1" applyFill="1" applyAlignment="1">
      <alignment horizontal="center"/>
    </xf>
    <xf numFmtId="16" fontId="8" fillId="0" borderId="0" xfId="10" applyNumberFormat="1" applyFill="1"/>
    <xf numFmtId="4" fontId="20" fillId="7" borderId="0" xfId="10" applyNumberFormat="1" applyFont="1" applyFill="1"/>
    <xf numFmtId="0" fontId="8" fillId="0" borderId="0" xfId="10" applyFill="1"/>
    <xf numFmtId="3" fontId="8" fillId="0" borderId="0" xfId="10" applyNumberFormat="1" applyFill="1"/>
    <xf numFmtId="164" fontId="20" fillId="7" borderId="0" xfId="1" applyNumberFormat="1" applyFont="1" applyFill="1"/>
    <xf numFmtId="164" fontId="24" fillId="7" borderId="0" xfId="1" applyNumberFormat="1" applyFont="1" applyFill="1" applyAlignment="1">
      <alignment horizontal="center"/>
    </xf>
    <xf numFmtId="9" fontId="8" fillId="0" borderId="0" xfId="1" applyNumberFormat="1" applyFill="1"/>
    <xf numFmtId="9" fontId="8" fillId="0" borderId="0" xfId="1" applyFill="1"/>
    <xf numFmtId="9" fontId="18" fillId="0" borderId="0" xfId="1" applyFont="1" applyFill="1"/>
    <xf numFmtId="0" fontId="19" fillId="0" borderId="0" xfId="10" applyFont="1"/>
    <xf numFmtId="0" fontId="25" fillId="0" borderId="0" xfId="0" applyFont="1"/>
  </cellXfs>
  <cellStyles count="420">
    <cellStyle name="0mitP" xfId="11"/>
    <cellStyle name="0ohneP" xfId="12"/>
    <cellStyle name="10mitP" xfId="13"/>
    <cellStyle name="12mitP" xfId="14"/>
    <cellStyle name="12ohneP" xfId="15"/>
    <cellStyle name="13mitP" xfId="16"/>
    <cellStyle name="1mitP" xfId="17"/>
    <cellStyle name="1ohneP" xfId="18"/>
    <cellStyle name="20 % - Accent1" xfId="19"/>
    <cellStyle name="20 % - Accent2" xfId="20"/>
    <cellStyle name="20 % - Accent3" xfId="21"/>
    <cellStyle name="20 % - Accent4" xfId="22"/>
    <cellStyle name="20 % - Accent5" xfId="23"/>
    <cellStyle name="20 % - Accent6" xfId="24"/>
    <cellStyle name="20% - 1. jelölőszín" xfId="25"/>
    <cellStyle name="20% - 2. jelölőszín" xfId="26"/>
    <cellStyle name="20% - 3. jelölőszín" xfId="27"/>
    <cellStyle name="20% - 4. jelölőszín" xfId="28"/>
    <cellStyle name="20% - 5. jelölőszín" xfId="29"/>
    <cellStyle name="20% - 6. jelölőszín" xfId="30"/>
    <cellStyle name="20% - akcent 1" xfId="31"/>
    <cellStyle name="20% - akcent 2" xfId="32"/>
    <cellStyle name="20% - akcent 3" xfId="33"/>
    <cellStyle name="20% - akcent 4" xfId="34"/>
    <cellStyle name="20% - akcent 5" xfId="35"/>
    <cellStyle name="20% - akcent 6" xfId="36"/>
    <cellStyle name="20% - Akzent1" xfId="37"/>
    <cellStyle name="20% - Akzent2" xfId="38"/>
    <cellStyle name="20% - Akzent3" xfId="39"/>
    <cellStyle name="20% - Akzent4" xfId="40"/>
    <cellStyle name="20% - Akzent5" xfId="41"/>
    <cellStyle name="20% - Akzent6" xfId="42"/>
    <cellStyle name="20% - Cor1" xfId="43"/>
    <cellStyle name="20% - Cor2" xfId="44"/>
    <cellStyle name="20% - Cor3" xfId="45"/>
    <cellStyle name="20% - Cor4" xfId="46"/>
    <cellStyle name="20% - Cor5" xfId="47"/>
    <cellStyle name="20% - Cor6" xfId="48"/>
    <cellStyle name="2mitP" xfId="49"/>
    <cellStyle name="2ohneP" xfId="50"/>
    <cellStyle name="2x indented GHG Textfiels" xfId="51"/>
    <cellStyle name="2x indented GHG Textfiels 2" xfId="5"/>
    <cellStyle name="3mitP" xfId="52"/>
    <cellStyle name="3ohneP" xfId="53"/>
    <cellStyle name="40 % - Accent1" xfId="54"/>
    <cellStyle name="40 % - Accent2" xfId="55"/>
    <cellStyle name="40 % - Accent3" xfId="56"/>
    <cellStyle name="40 % - Accent4" xfId="57"/>
    <cellStyle name="40 % - Accent5" xfId="58"/>
    <cellStyle name="40 % - Accent6" xfId="59"/>
    <cellStyle name="40% - 1. jelölőszín" xfId="60"/>
    <cellStyle name="40% - 2. jelölőszín" xfId="61"/>
    <cellStyle name="40% - 3. jelölőszín" xfId="62"/>
    <cellStyle name="40% - 4. jelölőszín" xfId="63"/>
    <cellStyle name="40% - 5. jelölőszín" xfId="64"/>
    <cellStyle name="40% - 6. jelölőszín" xfId="65"/>
    <cellStyle name="40% - akcent 1" xfId="66"/>
    <cellStyle name="40% - akcent 2" xfId="67"/>
    <cellStyle name="40% - akcent 3" xfId="68"/>
    <cellStyle name="40% - akcent 4" xfId="69"/>
    <cellStyle name="40% - akcent 5" xfId="70"/>
    <cellStyle name="40% - akcent 6" xfId="71"/>
    <cellStyle name="40% - Akzent1" xfId="72"/>
    <cellStyle name="40% - Akzent2" xfId="73"/>
    <cellStyle name="40% - Akzent3" xfId="74"/>
    <cellStyle name="40% - Akzent4" xfId="75"/>
    <cellStyle name="40% - Akzent5" xfId="76"/>
    <cellStyle name="40% - Akzent6" xfId="77"/>
    <cellStyle name="40% - Cor1" xfId="78"/>
    <cellStyle name="40% - Cor2" xfId="79"/>
    <cellStyle name="40% - Cor3" xfId="80"/>
    <cellStyle name="40% - Cor4" xfId="81"/>
    <cellStyle name="40% - Cor5" xfId="82"/>
    <cellStyle name="40% - Cor6" xfId="83"/>
    <cellStyle name="4mitP" xfId="84"/>
    <cellStyle name="4ohneP" xfId="85"/>
    <cellStyle name="5x indented GHG Textfiels" xfId="7"/>
    <cellStyle name="5x indented GHG Textfiels 2" xfId="86"/>
    <cellStyle name="60 % - Accent1" xfId="87"/>
    <cellStyle name="60 % - Accent2" xfId="88"/>
    <cellStyle name="60 % - Accent3" xfId="89"/>
    <cellStyle name="60 % - Accent4" xfId="90"/>
    <cellStyle name="60 % - Accent5" xfId="91"/>
    <cellStyle name="60 % - Accent6" xfId="92"/>
    <cellStyle name="60% - 1. jelölőszín" xfId="93"/>
    <cellStyle name="60% - 2. jelölőszín" xfId="94"/>
    <cellStyle name="60% - 3. jelölőszín" xfId="95"/>
    <cellStyle name="60% - 4. jelölőszín" xfId="96"/>
    <cellStyle name="60% - 5. jelölőszín" xfId="97"/>
    <cellStyle name="60% - 6. jelölőszín" xfId="98"/>
    <cellStyle name="60% - akcent 1" xfId="99"/>
    <cellStyle name="60% - akcent 2" xfId="100"/>
    <cellStyle name="60% - akcent 3" xfId="101"/>
    <cellStyle name="60% - akcent 4" xfId="102"/>
    <cellStyle name="60% - akcent 5" xfId="103"/>
    <cellStyle name="60% - akcent 6" xfId="104"/>
    <cellStyle name="60% - Akzent1" xfId="105"/>
    <cellStyle name="60% - Akzent2" xfId="106"/>
    <cellStyle name="60% - Akzent3" xfId="107"/>
    <cellStyle name="60% - Akzent4" xfId="108"/>
    <cellStyle name="60% - Akzent5" xfId="109"/>
    <cellStyle name="60% - Akzent6" xfId="110"/>
    <cellStyle name="60% - Cor1" xfId="111"/>
    <cellStyle name="60% - Cor2" xfId="112"/>
    <cellStyle name="60% - Cor3" xfId="113"/>
    <cellStyle name="60% - Cor4" xfId="114"/>
    <cellStyle name="60% - Cor5" xfId="115"/>
    <cellStyle name="60% - Cor6" xfId="116"/>
    <cellStyle name="6mitP" xfId="117"/>
    <cellStyle name="6ohneP" xfId="118"/>
    <cellStyle name="7mitP" xfId="119"/>
    <cellStyle name="9mitP" xfId="120"/>
    <cellStyle name="9ohneP" xfId="121"/>
    <cellStyle name="A4 Auto Format" xfId="122"/>
    <cellStyle name="A4 Gg" xfId="123"/>
    <cellStyle name="A4 kg" xfId="124"/>
    <cellStyle name="A4 kt" xfId="125"/>
    <cellStyle name="A4 No Format" xfId="126"/>
    <cellStyle name="A4 Normal" xfId="127"/>
    <cellStyle name="A4 Stck" xfId="128"/>
    <cellStyle name="A4 Stk" xfId="129"/>
    <cellStyle name="A4 T.Stk" xfId="130"/>
    <cellStyle name="A4 TJ" xfId="131"/>
    <cellStyle name="A4 TStk" xfId="132"/>
    <cellStyle name="A4 Year" xfId="133"/>
    <cellStyle name="AggblueBoldCels" xfId="134"/>
    <cellStyle name="AggblueBoldCels 2" xfId="135"/>
    <cellStyle name="AggblueBoldCels_CRFReport-template" xfId="136"/>
    <cellStyle name="AggblueCels" xfId="137"/>
    <cellStyle name="AggblueCels 2" xfId="138"/>
    <cellStyle name="AggblueCels_1x" xfId="139"/>
    <cellStyle name="AggBoldCells" xfId="140"/>
    <cellStyle name="AggCels" xfId="141"/>
    <cellStyle name="AggGreen" xfId="142"/>
    <cellStyle name="AggGreen 2" xfId="143"/>
    <cellStyle name="AggGreen_Bbdr" xfId="144"/>
    <cellStyle name="AggGreen12" xfId="145"/>
    <cellStyle name="AggGreen12 2" xfId="146"/>
    <cellStyle name="AggOrange" xfId="147"/>
    <cellStyle name="AggOrange 2" xfId="148"/>
    <cellStyle name="AggOrange_B_border" xfId="149"/>
    <cellStyle name="AggOrange9" xfId="150"/>
    <cellStyle name="AggOrange9 2" xfId="151"/>
    <cellStyle name="AggOrangeLB_2x" xfId="152"/>
    <cellStyle name="AggOrangeLBorder" xfId="153"/>
    <cellStyle name="AggOrangeLBorder 2" xfId="154"/>
    <cellStyle name="AggOrangeRBorder" xfId="155"/>
    <cellStyle name="AggOrangeRBorder 2" xfId="156"/>
    <cellStyle name="AggOrangeRBorder_CRFReport-template" xfId="157"/>
    <cellStyle name="Akcent 1" xfId="158"/>
    <cellStyle name="Akcent 2" xfId="159"/>
    <cellStyle name="Akcent 3" xfId="160"/>
    <cellStyle name="Akcent 4" xfId="161"/>
    <cellStyle name="Akcent 5" xfId="162"/>
    <cellStyle name="Akcent 6" xfId="163"/>
    <cellStyle name="Akzent1" xfId="164"/>
    <cellStyle name="Akzent2" xfId="165"/>
    <cellStyle name="Akzent3" xfId="166"/>
    <cellStyle name="Akzent4" xfId="167"/>
    <cellStyle name="Akzent5" xfId="168"/>
    <cellStyle name="Akzent6" xfId="169"/>
    <cellStyle name="Ausgabe" xfId="170"/>
    <cellStyle name="Avertissement" xfId="171"/>
    <cellStyle name="Berechnung" xfId="172"/>
    <cellStyle name="Bevitel" xfId="173"/>
    <cellStyle name="Bold GHG Numbers (0.00)" xfId="4"/>
    <cellStyle name="C01_Main head" xfId="174"/>
    <cellStyle name="C02_Column heads" xfId="175"/>
    <cellStyle name="C03_Col head general" xfId="176"/>
    <cellStyle name="C03a_Sub head" xfId="177"/>
    <cellStyle name="C04_Note col head" xfId="178"/>
    <cellStyle name="C04a_Total text black with rule" xfId="179"/>
    <cellStyle name="C05_Current yr col head" xfId="180"/>
    <cellStyle name="C05a_Parent Current col head" xfId="181"/>
    <cellStyle name="C06_Figs" xfId="182"/>
    <cellStyle name="C06a_Parent Previous col head" xfId="183"/>
    <cellStyle name="C07_Figs 1 dec percent" xfId="184"/>
    <cellStyle name="C07a_Parent col heads" xfId="185"/>
    <cellStyle name="C08_Figs 1 decimal" xfId="186"/>
    <cellStyle name="C09_Notes" xfId="187"/>
    <cellStyle name="C10_Text subhead" xfId="188"/>
    <cellStyle name="C11_Note head" xfId="189"/>
    <cellStyle name="C12_Annotation" xfId="190"/>
    <cellStyle name="C13_Annotation Superiors" xfId="191"/>
    <cellStyle name="C14_Current year figs" xfId="192"/>
    <cellStyle name="C14a_Current Year Figs 2 dec" xfId="193"/>
    <cellStyle name="C14b_Current Year Figs 3 dec" xfId="194"/>
    <cellStyle name="C14c_Current year %" xfId="195"/>
    <cellStyle name="C14d_Current Year Figs 1 dec" xfId="196"/>
    <cellStyle name="C14e_Current year (%)" xfId="197"/>
    <cellStyle name="C15_Previous year figs" xfId="198"/>
    <cellStyle name="C15a_Previous year figs 2 dec" xfId="199"/>
    <cellStyle name="C15b_Prevoius Year Figs 3 dec" xfId="200"/>
    <cellStyle name="C15c_Previous year %" xfId="201"/>
    <cellStyle name="C15d_Previous Year Figs 1 dec" xfId="202"/>
    <cellStyle name="C15e__Previous year (%)" xfId="203"/>
    <cellStyle name="C16_Note_figs" xfId="204"/>
    <cellStyle name="C17_Parent Current yr figs" xfId="205"/>
    <cellStyle name="C18_Parent Previous yr figs" xfId="206"/>
    <cellStyle name="C19_Regular figs" xfId="207"/>
    <cellStyle name="C20_Note headings" xfId="208"/>
    <cellStyle name="C21_Regular figs 1 dec" xfId="209"/>
    <cellStyle name="C22_Running head" xfId="210"/>
    <cellStyle name="C23_Folios" xfId="211"/>
    <cellStyle name="Cabeçalho 1" xfId="212"/>
    <cellStyle name="Cabeçalho 2" xfId="213"/>
    <cellStyle name="Cabeçalho 3" xfId="214"/>
    <cellStyle name="Cabeçalho 4" xfId="215"/>
    <cellStyle name="Calcul" xfId="216"/>
    <cellStyle name="Cálculo" xfId="217"/>
    <cellStyle name="Cellule liée" xfId="218"/>
    <cellStyle name="Célula Ligada" xfId="219"/>
    <cellStyle name="Cím" xfId="220"/>
    <cellStyle name="Címsor 1" xfId="221"/>
    <cellStyle name="Címsor 2" xfId="222"/>
    <cellStyle name="Címsor 3" xfId="223"/>
    <cellStyle name="Címsor 4" xfId="224"/>
    <cellStyle name="Comma 2" xfId="225"/>
    <cellStyle name="Comma 3" xfId="226"/>
    <cellStyle name="Comma 4" xfId="227"/>
    <cellStyle name="Commentaire" xfId="228"/>
    <cellStyle name="Constants" xfId="229"/>
    <cellStyle name="Cor1" xfId="230"/>
    <cellStyle name="Cor2" xfId="231"/>
    <cellStyle name="Cor3" xfId="232"/>
    <cellStyle name="Cor4" xfId="233"/>
    <cellStyle name="Cor5" xfId="234"/>
    <cellStyle name="Cor6" xfId="235"/>
    <cellStyle name="Correcto" xfId="236"/>
    <cellStyle name="CustomCellsOrange" xfId="237"/>
    <cellStyle name="CustomizationCells" xfId="238"/>
    <cellStyle name="CustomizationGreenCells" xfId="239"/>
    <cellStyle name="Dane wejściowe" xfId="240"/>
    <cellStyle name="Dane wyjściowe" xfId="241"/>
    <cellStyle name="Dobre" xfId="242"/>
    <cellStyle name="DocBox_EmptyRow" xfId="243"/>
    <cellStyle name="Dziesiêtny [0]_Diagram industry" xfId="244"/>
    <cellStyle name="Dziesiêtny_Diagram industry" xfId="245"/>
    <cellStyle name="Eingabe" xfId="246"/>
    <cellStyle name="Ellenőrzőcella" xfId="247"/>
    <cellStyle name="Empty_B_border" xfId="248"/>
    <cellStyle name="Entrada" xfId="249"/>
    <cellStyle name="Entrée" xfId="250"/>
    <cellStyle name="Ergebnis" xfId="251"/>
    <cellStyle name="Erklärender Text" xfId="252"/>
    <cellStyle name="Euro" xfId="253"/>
    <cellStyle name="Euro 2" xfId="254"/>
    <cellStyle name="Figyelmeztetés" xfId="255"/>
    <cellStyle name="Fuss" xfId="256"/>
    <cellStyle name="G03_Text" xfId="257"/>
    <cellStyle name="Gut" xfId="258"/>
    <cellStyle name="Headline" xfId="259"/>
    <cellStyle name="Hivatkozott cella" xfId="260"/>
    <cellStyle name="Hyperlink 2" xfId="261"/>
    <cellStyle name="Incorrecto" xfId="262"/>
    <cellStyle name="InputCells" xfId="263"/>
    <cellStyle name="InputCells 2" xfId="264"/>
    <cellStyle name="InputCells_Bborder_1" xfId="265"/>
    <cellStyle name="InputCells12" xfId="266"/>
    <cellStyle name="InputCells12 2" xfId="267"/>
    <cellStyle name="InputCells12_BBorder" xfId="268"/>
    <cellStyle name="Insatisfaisant" xfId="269"/>
    <cellStyle name="IntCells" xfId="270"/>
    <cellStyle name="Jegyzet" xfId="271"/>
    <cellStyle name="Jelölőszín (1)" xfId="272"/>
    <cellStyle name="Jelölőszín (2)" xfId="273"/>
    <cellStyle name="Jelölőszín (3)" xfId="274"/>
    <cellStyle name="Jelölőszín (4)" xfId="275"/>
    <cellStyle name="Jelölőszín (5)" xfId="276"/>
    <cellStyle name="Jelölőszín (6)" xfId="277"/>
    <cellStyle name="Jó" xfId="278"/>
    <cellStyle name="Kimenet" xfId="279"/>
    <cellStyle name="Komma 2" xfId="280"/>
    <cellStyle name="Komórka połączona" xfId="281"/>
    <cellStyle name="Komórka zaznaczona" xfId="282"/>
    <cellStyle name="KP_thin_border_dark_grey" xfId="283"/>
    <cellStyle name="Magyarázó szöveg" xfId="284"/>
    <cellStyle name="mitP" xfId="285"/>
    <cellStyle name="Nagłówek 1" xfId="286"/>
    <cellStyle name="Nagłówek 2" xfId="287"/>
    <cellStyle name="Nagłówek 3" xfId="288"/>
    <cellStyle name="Nagłówek 4" xfId="289"/>
    <cellStyle name="Navadno_CRFReport-template" xfId="290"/>
    <cellStyle name="Neutral 2" xfId="291"/>
    <cellStyle name="Neutral 3" xfId="292"/>
    <cellStyle name="Neutralne" xfId="293"/>
    <cellStyle name="Neutre" xfId="294"/>
    <cellStyle name="Neutro" xfId="295"/>
    <cellStyle name="Normaali 2" xfId="296"/>
    <cellStyle name="Normaali_CRFReport-template" xfId="297"/>
    <cellStyle name="Normaallaad_CRFReport-template" xfId="298"/>
    <cellStyle name="Normal" xfId="0" builtinId="0"/>
    <cellStyle name="Normal 10" xfId="299"/>
    <cellStyle name="Normal 11" xfId="300"/>
    <cellStyle name="Normal 12" xfId="301"/>
    <cellStyle name="Normal 13" xfId="302"/>
    <cellStyle name="Normal 14" xfId="303"/>
    <cellStyle name="Normal 15" xfId="9"/>
    <cellStyle name="Normal 2" xfId="304"/>
    <cellStyle name="Normál 2" xfId="305"/>
    <cellStyle name="Normal 2 2" xfId="306"/>
    <cellStyle name="Normal 2 3" xfId="307"/>
    <cellStyle name="Normal 2 4" xfId="308"/>
    <cellStyle name="Normal 2 5" xfId="309"/>
    <cellStyle name="Normal 3" xfId="310"/>
    <cellStyle name="Normál 3" xfId="311"/>
    <cellStyle name="Normal 3_IRL-2010-2008-v1.4" xfId="312"/>
    <cellStyle name="Normal 4" xfId="313"/>
    <cellStyle name="Normal 4 2" xfId="314"/>
    <cellStyle name="Normal 5" xfId="315"/>
    <cellStyle name="Normal 6" xfId="316"/>
    <cellStyle name="Normal 7" xfId="317"/>
    <cellStyle name="Normal 7 2" xfId="318"/>
    <cellStyle name="Normal 8" xfId="319"/>
    <cellStyle name="Normal 9" xfId="320"/>
    <cellStyle name="Normal GHG Numbers (0.00)" xfId="321"/>
    <cellStyle name="Normal GHG Numbers (0.00) 2" xfId="6"/>
    <cellStyle name="Normal GHG Textfiels Bold" xfId="322"/>
    <cellStyle name="Normal GHG Textfiels Bold 2" xfId="3"/>
    <cellStyle name="Normal GHG whole table" xfId="323"/>
    <cellStyle name="Normal GHG whole table 2" xfId="2"/>
    <cellStyle name="Normal GHG-Shade" xfId="324"/>
    <cellStyle name="Normal GHG-Shade 2" xfId="325"/>
    <cellStyle name="Normal GHG-Shade 2 2" xfId="326"/>
    <cellStyle name="Normal GHG-Shade 3" xfId="8"/>
    <cellStyle name="Normal_2009 EU GHG Inventory PR_Spain" xfId="10"/>
    <cellStyle name="Normál_CRFReport-template" xfId="327"/>
    <cellStyle name="Normale_CRFReport-template" xfId="328"/>
    <cellStyle name="normálne_CRFReport-template" xfId="329"/>
    <cellStyle name="Normální 2" xfId="330"/>
    <cellStyle name="normální_CRFReport-template" xfId="331"/>
    <cellStyle name="Normalny 2" xfId="332"/>
    <cellStyle name="Normalny 3" xfId="333"/>
    <cellStyle name="Normalny_CRFReport-template" xfId="334"/>
    <cellStyle name="Nota" xfId="335"/>
    <cellStyle name="Note 2" xfId="336"/>
    <cellStyle name="Notiz" xfId="337"/>
    <cellStyle name="Notiz 2" xfId="338"/>
    <cellStyle name="O01_Table text" xfId="339"/>
    <cellStyle name="O02_Previous year figs" xfId="340"/>
    <cellStyle name="Obliczenia" xfId="341"/>
    <cellStyle name="ohneP" xfId="342"/>
    <cellStyle name="Összesen" xfId="343"/>
    <cellStyle name="Pattern" xfId="344"/>
    <cellStyle name="Pattern 2" xfId="345"/>
    <cellStyle name="Percent" xfId="1" builtinId="5"/>
    <cellStyle name="Percent 2" xfId="346"/>
    <cellStyle name="Percent 2 2" xfId="347"/>
    <cellStyle name="Percent 2 3" xfId="348"/>
    <cellStyle name="Percent 3" xfId="349"/>
    <cellStyle name="Percent 3 2" xfId="350"/>
    <cellStyle name="Percent 4" xfId="351"/>
    <cellStyle name="Percent 4 2" xfId="352"/>
    <cellStyle name="Percent 5" xfId="353"/>
    <cellStyle name="Percent 6" xfId="354"/>
    <cellStyle name="Percent 7" xfId="355"/>
    <cellStyle name="Prozent 2" xfId="356"/>
    <cellStyle name="Prozent 2 2" xfId="357"/>
    <cellStyle name="Prozent 2 3" xfId="358"/>
    <cellStyle name="Prozent 3" xfId="359"/>
    <cellStyle name="Prozent 4" xfId="360"/>
    <cellStyle name="Rossz" xfId="361"/>
    <cellStyle name="Saída" xfId="362"/>
    <cellStyle name="Satisfaisant" xfId="363"/>
    <cellStyle name="Schlecht" xfId="364"/>
    <cellStyle name="Semleges" xfId="365"/>
    <cellStyle name="Shade" xfId="366"/>
    <cellStyle name="Shade 2" xfId="367"/>
    <cellStyle name="Shade_B_border2" xfId="368"/>
    <cellStyle name="Sortie" xfId="369"/>
    <cellStyle name="Standard 2" xfId="370"/>
    <cellStyle name="Standard 2 2" xfId="371"/>
    <cellStyle name="Standard 3" xfId="372"/>
    <cellStyle name="Standard 3 2" xfId="373"/>
    <cellStyle name="Standard 4" xfId="374"/>
    <cellStyle name="Standard 5" xfId="375"/>
    <cellStyle name="Standard 6" xfId="376"/>
    <cellStyle name="Standard 7" xfId="377"/>
    <cellStyle name="Standard_CRFReport-template" xfId="378"/>
    <cellStyle name="Suma" xfId="379"/>
    <cellStyle name="Számítás" xfId="380"/>
    <cellStyle name="Tekst objaśnienia" xfId="381"/>
    <cellStyle name="Tekst ostrzeżenia" xfId="382"/>
    <cellStyle name="Texte explicatif" xfId="383"/>
    <cellStyle name="Texto de Aviso" xfId="384"/>
    <cellStyle name="Texto Explicativo" xfId="385"/>
    <cellStyle name="Titre" xfId="386"/>
    <cellStyle name="Titre 1" xfId="387"/>
    <cellStyle name="Titre 2" xfId="388"/>
    <cellStyle name="Titre 3" xfId="389"/>
    <cellStyle name="Titre 4" xfId="390"/>
    <cellStyle name="Título" xfId="391"/>
    <cellStyle name="Tytuł" xfId="392"/>
    <cellStyle name="Überschrift" xfId="393"/>
    <cellStyle name="Überschrift 1" xfId="394"/>
    <cellStyle name="Überschrift 2" xfId="395"/>
    <cellStyle name="Überschrift 3" xfId="396"/>
    <cellStyle name="Überschrift 4" xfId="397"/>
    <cellStyle name="Uwaga" xfId="398"/>
    <cellStyle name="Verificar Célula" xfId="399"/>
    <cellStyle name="Vérification" xfId="400"/>
    <cellStyle name="Verknüpfte Zelle" xfId="401"/>
    <cellStyle name="Walutowy [0]_Diagram industry" xfId="402"/>
    <cellStyle name="Walutowy_Diagram industry" xfId="403"/>
    <cellStyle name="Warnender Text" xfId="404"/>
    <cellStyle name="X01_Page_head" xfId="405"/>
    <cellStyle name="X02_Text subhead" xfId="406"/>
    <cellStyle name="X03_Col head general" xfId="407"/>
    <cellStyle name="X04_Text subhead" xfId="408"/>
    <cellStyle name="X05_Figs" xfId="409"/>
    <cellStyle name="X06_Figs %" xfId="410"/>
    <cellStyle name="X07_Notes" xfId="411"/>
    <cellStyle name="X08_Total Oil" xfId="412"/>
    <cellStyle name="X09_Folio" xfId="413"/>
    <cellStyle name="X10_Figs 21 dec" xfId="414"/>
    <cellStyle name="X12_Total Figs 1 dec" xfId="415"/>
    <cellStyle name="Zelle überprüfen" xfId="416"/>
    <cellStyle name="Złe" xfId="417"/>
    <cellStyle name="Гиперссылка" xfId="418"/>
    <cellStyle name="Обычный_2++" xfId="4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00148809800609E-2"/>
          <c:y val="0.10643027043881483"/>
          <c:w val="0.70476321570538636"/>
          <c:h val="0.771619460681407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'EU 2-gas'!$Z$221:$Z$222</c:f>
              <c:strCache>
                <c:ptCount val="1"/>
                <c:pt idx="0">
                  <c:v>Change 2010-2011 (million tonnes)</c:v>
                </c:pt>
              </c:strCache>
            </c:strRef>
          </c:tx>
          <c:spPr>
            <a:gradFill>
              <a:gsLst>
                <a:gs pos="0">
                  <a:srgbClr val="5E9EFF"/>
                </a:gs>
                <a:gs pos="39999">
                  <a:srgbClr val="85C2FF"/>
                </a:gs>
                <a:gs pos="70000">
                  <a:srgbClr val="C4D6EB"/>
                </a:gs>
                <a:gs pos="100000">
                  <a:srgbClr val="FFEBFA"/>
                </a:gs>
              </a:gsLst>
              <a:lin ang="5400000" scaled="0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'EU 2-gas'!$Y$223:$Y$228</c:f>
              <c:strCache>
                <c:ptCount val="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HFCs</c:v>
                </c:pt>
                <c:pt idx="4">
                  <c:v>PFCs</c:v>
                </c:pt>
                <c:pt idx="5">
                  <c:v>SF6</c:v>
                </c:pt>
              </c:strCache>
            </c:strRef>
          </c:cat>
          <c:val>
            <c:numRef>
              <c:f>'EU 2-gas'!$Z$223:$Z$228</c:f>
              <c:numCache>
                <c:formatCode>#,##0</c:formatCode>
                <c:ptCount val="6"/>
                <c:pt idx="0">
                  <c:v>-147.4916922533582</c:v>
                </c:pt>
                <c:pt idx="1">
                  <c:v>-8.092283189454756</c:v>
                </c:pt>
                <c:pt idx="2">
                  <c:v>-1.3805009152541752</c:v>
                </c:pt>
                <c:pt idx="3" formatCode="#,##0.0">
                  <c:v>1.5763602131859515</c:v>
                </c:pt>
                <c:pt idx="4" formatCode="#,##0.0">
                  <c:v>0.27308651338932349</c:v>
                </c:pt>
                <c:pt idx="5">
                  <c:v>-0.13012682662233238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62691328"/>
        <c:axId val="162705408"/>
      </c:barChart>
      <c:catAx>
        <c:axId val="1626913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9525">
            <a:solidFill>
              <a:schemeClr val="tx2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mbria"/>
                <a:ea typeface="Cambria"/>
                <a:cs typeface="Cambria"/>
              </a:defRPr>
            </a:pPr>
            <a:endParaRPr lang="en-US"/>
          </a:p>
        </c:txPr>
        <c:crossAx val="162705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2705408"/>
        <c:scaling>
          <c:orientation val="minMax"/>
          <c:max val="5"/>
          <c:min val="-1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FF"/>
                    </a:solidFill>
                    <a:latin typeface="Cambria"/>
                    <a:ea typeface="Cambria"/>
                    <a:cs typeface="Cambria"/>
                  </a:defRPr>
                </a:pPr>
                <a:r>
                  <a:rPr lang="en-GB"/>
                  <a:t>Million tonnes CO2 eq.</a:t>
                </a:r>
              </a:p>
            </c:rich>
          </c:tx>
          <c:layout>
            <c:manualLayout>
              <c:xMode val="edge"/>
              <c:yMode val="edge"/>
              <c:x val="9.5238412323195333E-3"/>
              <c:y val="1.10864745011086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FF"/>
                </a:solidFill>
                <a:latin typeface="Cambria"/>
                <a:ea typeface="Cambria"/>
                <a:cs typeface="Cambria"/>
              </a:defRPr>
            </a:pPr>
            <a:endParaRPr lang="en-US"/>
          </a:p>
        </c:txPr>
        <c:crossAx val="162691328"/>
        <c:crosses val="autoZero"/>
        <c:crossBetween val="between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576982014358334"/>
          <c:y val="0.40213192252792584"/>
          <c:w val="0.32482916883418289"/>
          <c:h val="0.18847029930571313"/>
        </c:manualLayout>
      </c:layout>
      <c:overlay val="0"/>
      <c:spPr>
        <a:solidFill>
          <a:srgbClr val="FFFFFF"/>
        </a:solidFill>
        <a:ln w="3175">
          <a:solidFill>
            <a:srgbClr val="969696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mbria"/>
              <a:ea typeface="Cambria"/>
              <a:cs typeface="Cambri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716138402306788"/>
          <c:y val="0.24721603563474387"/>
          <c:w val="0.72122852215438449"/>
          <c:h val="0.6280623608017816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-1.3859958838726139E-2"/>
                  <c:y val="3.42343732645891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4048391588014786"/>
                  <c:y val="1.35503217999754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mbria"/>
                    <a:ea typeface="Cambria"/>
                    <a:cs typeface="Cambria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'EU 2-gas'!$AC$223:$AC$226</c:f>
              <c:strCache>
                <c:ptCount val="4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F-gases</c:v>
                </c:pt>
              </c:strCache>
            </c:strRef>
          </c:cat>
          <c:val>
            <c:numRef>
              <c:f>'EU 2-gas'!$AD$223:$AD$226</c:f>
              <c:numCache>
                <c:formatCode>#,##0</c:formatCode>
                <c:ptCount val="4"/>
                <c:pt idx="0">
                  <c:v>3743430.4195472021</c:v>
                </c:pt>
                <c:pt idx="1">
                  <c:v>388580.46491965622</c:v>
                </c:pt>
                <c:pt idx="2">
                  <c:v>335118.58110928466</c:v>
                </c:pt>
                <c:pt idx="3">
                  <c:v>84860.122852599452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'EU 2-gas'!#REF!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'EU 2-gas'!#REF!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'EU 2-gas'!#REF!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62884224"/>
        <c:axId val="162923264"/>
      </c:barChart>
      <c:lineChart>
        <c:grouping val="standard"/>
        <c:varyColors val="0"/>
        <c:ser>
          <c:idx val="0"/>
          <c:order val="1"/>
          <c:tx>
            <c:strRef>
              <c:f>'EU 2-gas'!#REF!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'EU 2-gas'!#REF!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'EU 2-gas'!#REF!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25184"/>
        <c:axId val="162959744"/>
      </c:lineChart>
      <c:catAx>
        <c:axId val="16288422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mbria"/>
                <a:ea typeface="Cambria"/>
                <a:cs typeface="Cambria"/>
              </a:defRPr>
            </a:pPr>
            <a:endParaRPr lang="en-US"/>
          </a:p>
        </c:txPr>
        <c:crossAx val="162923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292326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FF"/>
                    </a:solidFill>
                    <a:latin typeface="Cambria"/>
                    <a:ea typeface="Cambria"/>
                    <a:cs typeface="Cambria"/>
                  </a:defRPr>
                </a:pPr>
                <a:r>
                  <a:rPr lang="en-GB"/>
                  <a:t>Million tonnes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FF"/>
                </a:solidFill>
                <a:latin typeface="Cambria"/>
                <a:ea typeface="Cambria"/>
                <a:cs typeface="Cambria"/>
              </a:defRPr>
            </a:pPr>
            <a:endParaRPr lang="en-US"/>
          </a:p>
        </c:txPr>
        <c:crossAx val="162884224"/>
        <c:crosses val="autoZero"/>
        <c:crossBetween val="between"/>
        <c:majorUnit val="15"/>
        <c:minorUnit val="5"/>
      </c:valAx>
      <c:catAx>
        <c:axId val="162925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2959744"/>
        <c:crossesAt val="0"/>
        <c:auto val="0"/>
        <c:lblAlgn val="ctr"/>
        <c:lblOffset val="100"/>
        <c:noMultiLvlLbl val="0"/>
      </c:catAx>
      <c:valAx>
        <c:axId val="162959744"/>
        <c:scaling>
          <c:orientation val="minMax"/>
          <c:max val="0.06"/>
          <c:min val="-0.1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FF0000"/>
                    </a:solidFill>
                    <a:latin typeface="Cambria"/>
                    <a:ea typeface="Cambria"/>
                    <a:cs typeface="Cambria"/>
                  </a:defRPr>
                </a:pPr>
                <a:r>
                  <a:rPr lang="en-GB"/>
                  <a:t>% change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Cambria"/>
                <a:ea typeface="Cambria"/>
                <a:cs typeface="Cambria"/>
              </a:defRPr>
            </a:pPr>
            <a:endParaRPr lang="en-US"/>
          </a:p>
        </c:txPr>
        <c:crossAx val="162925184"/>
        <c:crosses val="max"/>
        <c:crossBetween val="between"/>
        <c:majorUnit val="0.02"/>
        <c:minorUnit val="5.0000000000000001E-3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969696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mbria"/>
              <a:ea typeface="Cambria"/>
              <a:cs typeface="Cambri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3"/>
          <c:dPt>
            <c:idx val="0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FF0000"/>
                      </a:solidFill>
                      <a:latin typeface="Cambria"/>
                      <a:ea typeface="Cambria"/>
                      <a:cs typeface="Cambri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FF0000"/>
                      </a:solidFill>
                      <a:latin typeface="Cambria"/>
                      <a:ea typeface="Cambria"/>
                      <a:cs typeface="Cambri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Cambria"/>
                    <a:ea typeface="Cambria"/>
                    <a:cs typeface="Cambria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numRef>
              <c:f>'EU 2-gas'!#REF!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'EU 2-gas'!#REF!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'EU 2-gas'!#REF!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'EU 2-gas'!#REF!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'EU 2-gas'!#REF!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63137024"/>
        <c:axId val="163138944"/>
      </c:barChart>
      <c:lineChart>
        <c:grouping val="standard"/>
        <c:varyColors val="0"/>
        <c:ser>
          <c:idx val="0"/>
          <c:order val="1"/>
          <c:tx>
            <c:strRef>
              <c:f>'EU 2-gas'!#REF!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'EU 2-gas'!#REF!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'EU 2-gas'!#REF!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45216"/>
        <c:axId val="163146752"/>
      </c:lineChart>
      <c:catAx>
        <c:axId val="16313702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mbria"/>
                <a:ea typeface="Cambria"/>
                <a:cs typeface="Cambria"/>
              </a:defRPr>
            </a:pPr>
            <a:endParaRPr lang="en-US"/>
          </a:p>
        </c:txPr>
        <c:crossAx val="163138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313894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FF"/>
                    </a:solidFill>
                    <a:latin typeface="Cambria"/>
                    <a:ea typeface="Cambria"/>
                    <a:cs typeface="Cambria"/>
                  </a:defRPr>
                </a:pPr>
                <a:r>
                  <a:rPr lang="en-GB"/>
                  <a:t>Million tonnes CO2 eq.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FF"/>
                </a:solidFill>
                <a:latin typeface="Cambria"/>
                <a:ea typeface="Cambria"/>
                <a:cs typeface="Cambria"/>
              </a:defRPr>
            </a:pPr>
            <a:endParaRPr lang="en-US"/>
          </a:p>
        </c:txPr>
        <c:crossAx val="163137024"/>
        <c:crosses val="autoZero"/>
        <c:crossBetween val="between"/>
        <c:majorUnit val="15"/>
        <c:minorUnit val="5"/>
      </c:valAx>
      <c:catAx>
        <c:axId val="163145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3146752"/>
        <c:crossesAt val="0"/>
        <c:auto val="0"/>
        <c:lblAlgn val="ctr"/>
        <c:lblOffset val="100"/>
        <c:noMultiLvlLbl val="0"/>
      </c:catAx>
      <c:valAx>
        <c:axId val="163146752"/>
        <c:scaling>
          <c:orientation val="minMax"/>
          <c:max val="0.06"/>
          <c:min val="-0.1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FF0000"/>
                    </a:solidFill>
                    <a:latin typeface="Cambria"/>
                    <a:ea typeface="Cambria"/>
                    <a:cs typeface="Cambria"/>
                  </a:defRPr>
                </a:pPr>
                <a:r>
                  <a:rPr lang="en-GB"/>
                  <a:t>% change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Cambria"/>
                <a:ea typeface="Cambria"/>
                <a:cs typeface="Cambria"/>
              </a:defRPr>
            </a:pPr>
            <a:endParaRPr lang="en-US"/>
          </a:p>
        </c:txPr>
        <c:crossAx val="163145216"/>
        <c:crosses val="max"/>
        <c:crossBetween val="between"/>
        <c:majorUnit val="0.02"/>
        <c:minorUnit val="5.0000000000000001E-3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969696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mbria"/>
              <a:ea typeface="Cambria"/>
              <a:cs typeface="Cambri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3"/>
          <c:dPt>
            <c:idx val="0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FF0000"/>
                      </a:solidFill>
                      <a:latin typeface="Cambria"/>
                      <a:ea typeface="Cambria"/>
                      <a:cs typeface="Cambri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FF0000"/>
                      </a:solidFill>
                      <a:latin typeface="Cambria"/>
                      <a:ea typeface="Cambria"/>
                      <a:cs typeface="Cambri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Cambria"/>
                    <a:ea typeface="Cambria"/>
                    <a:cs typeface="Cambria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numRef>
              <c:f>'EU 2-gas'!#REF!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'EU 2-gas'!#REF!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237</xdr:row>
      <xdr:rowOff>54349</xdr:rowOff>
    </xdr:from>
    <xdr:to>
      <xdr:col>13</xdr:col>
      <xdr:colOff>200025</xdr:colOff>
      <xdr:row>262</xdr:row>
      <xdr:rowOff>130549</xdr:rowOff>
    </xdr:to>
    <xdr:grpSp>
      <xdr:nvGrpSpPr>
        <xdr:cNvPr id="2" name="Group 1"/>
        <xdr:cNvGrpSpPr/>
      </xdr:nvGrpSpPr>
      <xdr:grpSpPr>
        <a:xfrm>
          <a:off x="4138893" y="38546555"/>
          <a:ext cx="7827308" cy="4199965"/>
          <a:chOff x="4138893" y="38546555"/>
          <a:chExt cx="7827308" cy="4199965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4138893" y="38546555"/>
          <a:ext cx="4532838" cy="419996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/>
          <xdr:cNvGraphicFramePr>
            <a:graphicFrameLocks/>
          </xdr:cNvGraphicFramePr>
        </xdr:nvGraphicFramePr>
        <xdr:xfrm>
          <a:off x="8227018" y="38553974"/>
          <a:ext cx="3739183" cy="41813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2</xdr:col>
      <xdr:colOff>0</xdr:colOff>
      <xdr:row>263</xdr:row>
      <xdr:rowOff>0</xdr:rowOff>
    </xdr:from>
    <xdr:to>
      <xdr:col>9</xdr:col>
      <xdr:colOff>19050</xdr:colOff>
      <xdr:row>263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419100</xdr:colOff>
      <xdr:row>263</xdr:row>
      <xdr:rowOff>0</xdr:rowOff>
    </xdr:from>
    <xdr:to>
      <xdr:col>13</xdr:col>
      <xdr:colOff>533400</xdr:colOff>
      <xdr:row>263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263</xdr:row>
      <xdr:rowOff>0</xdr:rowOff>
    </xdr:from>
    <xdr:to>
      <xdr:col>13</xdr:col>
      <xdr:colOff>314325</xdr:colOff>
      <xdr:row>263</xdr:row>
      <xdr:rowOff>0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3843618" y="42772853"/>
          <a:ext cx="8236883" cy="0"/>
          <a:chOff x="317" y="5416"/>
          <a:chExt cx="861" cy="436"/>
        </a:xfrm>
      </xdr:grpSpPr>
      <xdr:graphicFrame macro="">
        <xdr:nvGraphicFramePr>
          <xdr:cNvPr id="8" name="Chart 7"/>
          <xdr:cNvGraphicFramePr>
            <a:graphicFrameLocks/>
          </xdr:cNvGraphicFramePr>
        </xdr:nvGraphicFramePr>
        <xdr:xfrm>
          <a:off x="317" y="5416"/>
          <a:ext cx="526" cy="43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9" name="Chart 8"/>
          <xdr:cNvGraphicFramePr>
            <a:graphicFrameLocks/>
          </xdr:cNvGraphicFramePr>
        </xdr:nvGraphicFramePr>
        <xdr:xfrm>
          <a:off x="786" y="5420"/>
          <a:ext cx="392" cy="4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0.02566</cdr:x>
      <cdr:y>0.02309</cdr:y>
    </cdr:from>
    <cdr:to>
      <cdr:x>0.99455</cdr:x>
      <cdr:y>0.99915</cdr:y>
    </cdr:to>
    <cdr:grpSp>
      <cdr:nvGrpSpPr>
        <cdr:cNvPr id="11" name="Group 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95947" y="96547"/>
          <a:ext cx="3622857" cy="4081239"/>
          <a:chOff x="0" y="0"/>
          <a:chExt cx="3649706" cy="3895725"/>
        </a:xfrm>
      </cdr:grpSpPr>
      <cdr:sp macro="" textlink="">
        <cdr:nvSpPr>
          <cdr:cNvPr id="32770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044214" y="0"/>
            <a:ext cx="2605492" cy="49086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0" tIns="22860" rIns="36576" bIns="0" anchor="t" upright="1"/>
          <a:lstStyle xmlns:a="http://schemas.openxmlformats.org/drawingml/2006/main"/>
          <a:p xmlns:a="http://schemas.openxmlformats.org/drawingml/2006/main">
            <a:pPr algn="r" rtl="1">
              <a:defRPr sz="1000"/>
            </a:pPr>
            <a:r>
              <a:rPr lang="en-GB" sz="1100" b="1" i="0" strike="noStrike">
                <a:solidFill>
                  <a:srgbClr val="000000"/>
                </a:solidFill>
                <a:latin typeface="Cambria"/>
              </a:rPr>
              <a:t>Total greenhouse gas emissions by gas in EU-27, 2011</a:t>
            </a:r>
          </a:p>
        </cdr:txBody>
      </cdr:sp>
      <cdr:sp macro="" textlink="">
        <cdr:nvSpPr>
          <cdr:cNvPr id="32771" name="AutoShape 3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917" y="3362011"/>
            <a:ext cx="1635538" cy="533714"/>
          </a:xfrm>
          <a:prstGeom xmlns:a="http://schemas.openxmlformats.org/drawingml/2006/main" prst="borderCallout2">
            <a:avLst>
              <a:gd name="adj1" fmla="val 21417"/>
              <a:gd name="adj2" fmla="val 104657"/>
              <a:gd name="adj3" fmla="val 21417"/>
              <a:gd name="adj4" fmla="val 104657"/>
              <a:gd name="adj5" fmla="val -85043"/>
              <a:gd name="adj6" fmla="val 123112"/>
            </a:avLst>
          </a:prstGeom>
          <a:solidFill xmlns:a="http://schemas.openxmlformats.org/drawingml/2006/main">
            <a:srgbClr val="FFFFFF"/>
          </a:solidFill>
          <a:ln xmlns:a="http://schemas.openxmlformats.org/drawingml/2006/main" w="9525" algn="ctr">
            <a:solidFill>
              <a:srgbClr val="969696"/>
            </a:solidFill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 vertOverflow="clip" wrap="square" lIns="27432" tIns="22860" rIns="0" bIns="0" anchor="t" upright="1"/>
          <a:lstStyle xmlns:a="http://schemas.openxmlformats.org/drawingml/2006/main"/>
          <a:p xmlns:a="http://schemas.openxmlformats.org/drawingml/2006/main">
            <a:pPr algn="l" rtl="1">
              <a:defRPr sz="1000"/>
            </a:pPr>
            <a:r>
              <a:rPr lang="en-GB" sz="1000" b="0" i="0" u="sng" strike="noStrike">
                <a:solidFill>
                  <a:srgbClr val="000000"/>
                </a:solidFill>
                <a:latin typeface="Cambria"/>
              </a:rPr>
              <a:t>CO2</a:t>
            </a:r>
            <a:endParaRPr lang="en-GB" sz="1000" b="0" i="0" strike="noStrike">
              <a:solidFill>
                <a:srgbClr val="000000"/>
              </a:solidFill>
              <a:latin typeface="Cambria"/>
            </a:endParaRPr>
          </a:p>
          <a:p xmlns:a="http://schemas.openxmlformats.org/drawingml/2006/main">
            <a:pPr algn="l" rtl="1">
              <a:defRPr sz="1000"/>
            </a:pPr>
            <a:r>
              <a:rPr lang="en-GB" sz="1000" b="0" i="0" strike="noStrike">
                <a:solidFill>
                  <a:srgbClr val="000000"/>
                </a:solidFill>
                <a:latin typeface="Cambria"/>
              </a:rPr>
              <a:t>Combustion 94%</a:t>
            </a:r>
          </a:p>
          <a:p xmlns:a="http://schemas.openxmlformats.org/drawingml/2006/main">
            <a:pPr algn="l" rtl="1">
              <a:defRPr sz="1000"/>
            </a:pPr>
            <a:r>
              <a:rPr lang="en-GB" sz="1000" b="0" i="0" strike="noStrike">
                <a:solidFill>
                  <a:srgbClr val="000000"/>
                </a:solidFill>
                <a:latin typeface="Cambria"/>
              </a:rPr>
              <a:t>Industrial processes 6%</a:t>
            </a:r>
          </a:p>
        </cdr:txBody>
      </cdr:sp>
      <cdr:sp macro="" textlink="">
        <cdr:nvSpPr>
          <cdr:cNvPr id="32772" name="AutoShape 4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0" y="1646918"/>
            <a:ext cx="946118" cy="1041132"/>
          </a:xfrm>
          <a:prstGeom xmlns:a="http://schemas.openxmlformats.org/drawingml/2006/main" prst="borderCallout2">
            <a:avLst>
              <a:gd name="adj1" fmla="val -4438"/>
              <a:gd name="adj2" fmla="val 62742"/>
              <a:gd name="adj3" fmla="val -2382"/>
              <a:gd name="adj4" fmla="val 65127"/>
              <a:gd name="adj5" fmla="val -16372"/>
              <a:gd name="adj6" fmla="val 83165"/>
            </a:avLst>
          </a:prstGeom>
          <a:solidFill xmlns:a="http://schemas.openxmlformats.org/drawingml/2006/main">
            <a:srgbClr val="FFFFFF"/>
          </a:solidFill>
          <a:ln xmlns:a="http://schemas.openxmlformats.org/drawingml/2006/main" w="9525" algn="ctr">
            <a:solidFill>
              <a:srgbClr val="969696"/>
            </a:solidFill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 vertOverflow="clip" wrap="square" lIns="27432" tIns="22860" rIns="0" bIns="0" anchor="t" upright="1"/>
          <a:lstStyle xmlns:a="http://schemas.openxmlformats.org/drawingml/2006/main"/>
          <a:p xmlns:a="http://schemas.openxmlformats.org/drawingml/2006/main">
            <a:pPr algn="l" rtl="1">
              <a:defRPr sz="1000"/>
            </a:pPr>
            <a:r>
              <a:rPr lang="en-GB" sz="800" b="0" i="0" u="sng" strike="noStrike">
                <a:solidFill>
                  <a:srgbClr val="000000"/>
                </a:solidFill>
                <a:latin typeface="Arial"/>
                <a:cs typeface="Arial"/>
              </a:rPr>
              <a:t>CH4</a:t>
            </a:r>
            <a:endParaRPr lang="en-GB" sz="800" b="0" i="0" strike="noStrike">
              <a:solidFill>
                <a:srgbClr val="000000"/>
              </a:solidFill>
              <a:latin typeface="Arial"/>
              <a:cs typeface="Arial"/>
            </a:endParaRPr>
          </a:p>
          <a:p xmlns:a="http://schemas.openxmlformats.org/drawingml/2006/main">
            <a:pPr algn="l" rtl="1">
              <a:defRPr sz="1000"/>
            </a:pPr>
            <a:r>
              <a:rPr lang="en-GB" sz="800" b="0" i="0" strike="noStrike">
                <a:solidFill>
                  <a:srgbClr val="000000"/>
                </a:solidFill>
                <a:latin typeface="Arial"/>
                <a:cs typeface="Arial"/>
              </a:rPr>
              <a:t>Agriculture 50%</a:t>
            </a:r>
          </a:p>
          <a:p xmlns:a="http://schemas.openxmlformats.org/drawingml/2006/main">
            <a:pPr algn="l" rtl="1">
              <a:defRPr sz="1000"/>
            </a:pPr>
            <a:r>
              <a:rPr lang="en-GB" sz="800" b="0" i="0" strike="noStrike">
                <a:solidFill>
                  <a:srgbClr val="000000"/>
                </a:solidFill>
                <a:latin typeface="Arial"/>
                <a:cs typeface="Arial"/>
              </a:rPr>
              <a:t>Waste 30%</a:t>
            </a:r>
          </a:p>
          <a:p xmlns:a="http://schemas.openxmlformats.org/drawingml/2006/main">
            <a:pPr algn="l" rtl="1">
              <a:defRPr sz="1000"/>
            </a:pPr>
            <a:r>
              <a:rPr lang="en-GB" sz="800" b="0" i="0" strike="noStrike">
                <a:solidFill>
                  <a:srgbClr val="000000"/>
                </a:solidFill>
                <a:latin typeface="Arial"/>
                <a:cs typeface="Arial"/>
              </a:rPr>
              <a:t>Fugitives</a:t>
            </a:r>
            <a:r>
              <a:rPr lang="en-GB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&amp; </a:t>
            </a:r>
            <a:r>
              <a:rPr lang="en-GB" sz="800" b="0" i="0" strike="noStrike">
                <a:solidFill>
                  <a:srgbClr val="000000"/>
                </a:solidFill>
                <a:latin typeface="Arial"/>
                <a:cs typeface="Arial"/>
              </a:rPr>
              <a:t>combustion 19%</a:t>
            </a:r>
          </a:p>
        </cdr:txBody>
      </cdr:sp>
      <cdr:sp macro="" textlink="">
        <cdr:nvSpPr>
          <cdr:cNvPr id="32773" name="AutoShape 5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2455140" y="962244"/>
            <a:ext cx="1190899" cy="582411"/>
          </a:xfrm>
          <a:prstGeom xmlns:a="http://schemas.openxmlformats.org/drawingml/2006/main" prst="borderCallout2">
            <a:avLst>
              <a:gd name="adj1" fmla="val 19625"/>
              <a:gd name="adj2" fmla="val -6398"/>
              <a:gd name="adj3" fmla="val 19625"/>
              <a:gd name="adj4" fmla="val -14769"/>
              <a:gd name="adj5" fmla="val -11654"/>
              <a:gd name="adj6" fmla="val -38402"/>
            </a:avLst>
          </a:prstGeom>
          <a:solidFill xmlns:a="http://schemas.openxmlformats.org/drawingml/2006/main">
            <a:srgbClr val="FFFFFF"/>
          </a:solidFill>
          <a:ln xmlns:a="http://schemas.openxmlformats.org/drawingml/2006/main" w="9525" algn="ctr">
            <a:solidFill>
              <a:srgbClr val="969696"/>
            </a:solidFill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 vertOverflow="clip" wrap="square" lIns="27432" tIns="22860" rIns="0" bIns="0" anchor="t" upright="1"/>
          <a:lstStyle xmlns:a="http://schemas.openxmlformats.org/drawingml/2006/main"/>
          <a:p xmlns:a="http://schemas.openxmlformats.org/drawingml/2006/main">
            <a:pPr algn="l" rtl="1">
              <a:defRPr sz="1000"/>
            </a:pPr>
            <a:r>
              <a:rPr lang="en-GB" sz="800" b="0" i="0" u="sng" strike="noStrike">
                <a:solidFill>
                  <a:srgbClr val="000000"/>
                </a:solidFill>
                <a:latin typeface="Arial"/>
                <a:cs typeface="Arial"/>
              </a:rPr>
              <a:t>F-gases</a:t>
            </a:r>
            <a:endParaRPr lang="en-GB" sz="800" b="0" i="0" strike="noStrike">
              <a:solidFill>
                <a:srgbClr val="000000"/>
              </a:solidFill>
              <a:latin typeface="Arial"/>
              <a:cs typeface="Arial"/>
            </a:endParaRPr>
          </a:p>
          <a:p xmlns:a="http://schemas.openxmlformats.org/drawingml/2006/main">
            <a:pPr algn="l" rtl="1">
              <a:defRPr sz="1000"/>
            </a:pPr>
            <a:r>
              <a:rPr lang="en-GB" sz="800" b="0" i="0" strike="noStrike">
                <a:solidFill>
                  <a:srgbClr val="000000"/>
                </a:solidFill>
                <a:latin typeface="Arial"/>
                <a:cs typeface="Arial"/>
              </a:rPr>
              <a:t>industrial processes 100%</a:t>
            </a:r>
          </a:p>
        </cdr:txBody>
      </cdr:sp>
      <cdr:sp macro="" textlink="">
        <cdr:nvSpPr>
          <cdr:cNvPr id="32774" name="AutoShape 6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0" y="100315"/>
            <a:ext cx="946118" cy="861929"/>
          </a:xfrm>
          <a:prstGeom xmlns:a="http://schemas.openxmlformats.org/drawingml/2006/main" prst="borderCallout2">
            <a:avLst>
              <a:gd name="adj1" fmla="val 13259"/>
              <a:gd name="adj2" fmla="val 108056"/>
              <a:gd name="adj3" fmla="val 13259"/>
              <a:gd name="adj4" fmla="val 108056"/>
              <a:gd name="adj5" fmla="val 62850"/>
              <a:gd name="adj6" fmla="val 136630"/>
            </a:avLst>
          </a:prstGeom>
          <a:solidFill xmlns:a="http://schemas.openxmlformats.org/drawingml/2006/main">
            <a:srgbClr val="FFFFFF"/>
          </a:solidFill>
          <a:ln xmlns:a="http://schemas.openxmlformats.org/drawingml/2006/main" w="9525" algn="ctr">
            <a:solidFill>
              <a:srgbClr val="969696"/>
            </a:solidFill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 vertOverflow="clip" wrap="square" lIns="27432" tIns="22860" rIns="0" bIns="0" anchor="t" upright="1"/>
          <a:lstStyle xmlns:a="http://schemas.openxmlformats.org/drawingml/2006/main"/>
          <a:p xmlns:a="http://schemas.openxmlformats.org/drawingml/2006/main">
            <a:pPr algn="l" rtl="1">
              <a:defRPr sz="1000"/>
            </a:pPr>
            <a:r>
              <a:rPr lang="en-GB" sz="800" b="0" i="0" u="sng" strike="noStrike">
                <a:solidFill>
                  <a:srgbClr val="000000"/>
                </a:solidFill>
                <a:latin typeface="Arial"/>
                <a:cs typeface="Arial"/>
              </a:rPr>
              <a:t>N2O </a:t>
            </a:r>
            <a:endParaRPr lang="en-GB" sz="800" b="0" i="0" strike="noStrike">
              <a:solidFill>
                <a:srgbClr val="000000"/>
              </a:solidFill>
              <a:latin typeface="Arial"/>
              <a:cs typeface="Arial"/>
            </a:endParaRPr>
          </a:p>
          <a:p xmlns:a="http://schemas.openxmlformats.org/drawingml/2006/main">
            <a:pPr algn="l" rtl="1">
              <a:defRPr sz="1000"/>
            </a:pPr>
            <a:r>
              <a:rPr lang="en-GB" sz="800" b="0" i="0" strike="noStrike">
                <a:solidFill>
                  <a:srgbClr val="000000"/>
                </a:solidFill>
                <a:latin typeface="Arial"/>
                <a:cs typeface="Arial"/>
              </a:rPr>
              <a:t>Agriculture 81%</a:t>
            </a:r>
          </a:p>
          <a:p xmlns:a="http://schemas.openxmlformats.org/drawingml/2006/main">
            <a:pPr algn="l" rtl="1">
              <a:defRPr sz="1000"/>
            </a:pPr>
            <a:r>
              <a:rPr lang="en-GB" sz="800" b="0" i="0" strike="noStrike">
                <a:solidFill>
                  <a:srgbClr val="000000"/>
                </a:solidFill>
                <a:latin typeface="Arial"/>
                <a:cs typeface="Arial"/>
              </a:rPr>
              <a:t>Ind. Processes and solvents 5%</a:t>
            </a:r>
          </a:p>
          <a:p xmlns:a="http://schemas.openxmlformats.org/drawingml/2006/main">
            <a:pPr algn="l" rtl="1">
              <a:defRPr sz="1000"/>
            </a:pPr>
            <a:r>
              <a:rPr lang="en-GB" sz="800" b="0" i="0" strike="noStrike">
                <a:solidFill>
                  <a:srgbClr val="000000"/>
                </a:solidFill>
                <a:latin typeface="Arial"/>
                <a:cs typeface="Arial"/>
              </a:rPr>
              <a:t>Combustion 10%</a:t>
            </a:r>
          </a:p>
          <a:p xmlns:a="http://schemas.openxmlformats.org/drawingml/2006/main">
            <a:pPr algn="l" rtl="1">
              <a:defRPr sz="1000"/>
            </a:pPr>
            <a:r>
              <a:rPr lang="en-GB" sz="800" b="0" i="0" strike="noStrike">
                <a:solidFill>
                  <a:srgbClr val="000000"/>
                </a:solidFill>
                <a:latin typeface="Arial"/>
                <a:cs typeface="Arial"/>
              </a:rPr>
              <a:t>Waste 4%</a:t>
            </a:r>
          </a:p>
        </cdr:txBody>
      </cdr:sp>
    </cdr:grp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0.01272</cdr:x>
      <cdr:y>0.06494</cdr:y>
    </cdr:from>
    <cdr:to>
      <cdr:x>0.54995</cdr:x>
      <cdr:y>0.23048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2011001" cy="1214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GB" sz="175" b="1" i="0" strike="noStrike">
              <a:solidFill>
                <a:srgbClr val="000000"/>
              </a:solidFill>
              <a:latin typeface="Cambria"/>
            </a:rPr>
            <a:t>Total greenhouse gas emissions by sector in EU-27, 2007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0.24739</cdr:x>
      <cdr:y>0.45497</cdr:y>
    </cdr:from>
    <cdr:to>
      <cdr:x>0.35187</cdr:x>
      <cdr:y>0.48782</cdr:y>
    </cdr:to>
    <cdr:sp macro="" textlink="">
      <cdr:nvSpPr>
        <cdr:cNvPr id="34817" name="Freeform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244973" y="336862"/>
          <a:ext cx="524451" cy="24091"/>
        </a:xfrm>
        <a:custGeom xmlns:a="http://schemas.openxmlformats.org/drawingml/2006/main">
          <a:avLst/>
          <a:gdLst/>
          <a:ahLst/>
          <a:cxnLst>
            <a:cxn ang="0">
              <a:pos x="459441" y="53799"/>
            </a:cxn>
            <a:cxn ang="0">
              <a:pos x="403411" y="42592"/>
            </a:cxn>
            <a:cxn ang="0">
              <a:pos x="246529" y="65007"/>
            </a:cxn>
            <a:cxn ang="0">
              <a:pos x="212911" y="76214"/>
            </a:cxn>
            <a:cxn ang="0">
              <a:pos x="168088" y="109836"/>
            </a:cxn>
            <a:cxn ang="0">
              <a:pos x="134470" y="121044"/>
            </a:cxn>
            <a:cxn ang="0">
              <a:pos x="78441" y="210704"/>
            </a:cxn>
            <a:cxn ang="0">
              <a:pos x="56029" y="244326"/>
            </a:cxn>
            <a:cxn ang="0">
              <a:pos x="44823" y="277949"/>
            </a:cxn>
            <a:cxn ang="0">
              <a:pos x="11205" y="356401"/>
            </a:cxn>
            <a:cxn ang="0">
              <a:pos x="0" y="423646"/>
            </a:cxn>
            <a:cxn ang="0">
              <a:pos x="11205" y="726248"/>
            </a:cxn>
            <a:cxn ang="0">
              <a:pos x="22411" y="815908"/>
            </a:cxn>
            <a:cxn ang="0">
              <a:pos x="78441" y="927982"/>
            </a:cxn>
            <a:cxn ang="0">
              <a:pos x="112058" y="939190"/>
            </a:cxn>
            <a:cxn ang="0">
              <a:pos x="145676" y="972812"/>
            </a:cxn>
            <a:cxn ang="0">
              <a:pos x="224117" y="1017642"/>
            </a:cxn>
            <a:cxn ang="0">
              <a:pos x="280147" y="1028850"/>
            </a:cxn>
            <a:cxn ang="0">
              <a:pos x="403411" y="1051265"/>
            </a:cxn>
            <a:cxn ang="0">
              <a:pos x="851647" y="1017642"/>
            </a:cxn>
            <a:cxn ang="0">
              <a:pos x="885264" y="995227"/>
            </a:cxn>
            <a:cxn ang="0">
              <a:pos x="918882" y="961605"/>
            </a:cxn>
            <a:cxn ang="0">
              <a:pos x="896470" y="614173"/>
            </a:cxn>
            <a:cxn ang="0">
              <a:pos x="874058" y="524513"/>
            </a:cxn>
            <a:cxn ang="0">
              <a:pos x="840441" y="457268"/>
            </a:cxn>
            <a:cxn ang="0">
              <a:pos x="829235" y="423646"/>
            </a:cxn>
            <a:cxn ang="0">
              <a:pos x="806823" y="378816"/>
            </a:cxn>
            <a:cxn ang="0">
              <a:pos x="795617" y="345193"/>
            </a:cxn>
            <a:cxn ang="0">
              <a:pos x="762000" y="311571"/>
            </a:cxn>
            <a:cxn ang="0">
              <a:pos x="739588" y="233119"/>
            </a:cxn>
            <a:cxn ang="0">
              <a:pos x="694764" y="165874"/>
            </a:cxn>
            <a:cxn ang="0">
              <a:pos x="661147" y="98629"/>
            </a:cxn>
            <a:cxn ang="0">
              <a:pos x="627529" y="76214"/>
            </a:cxn>
            <a:cxn ang="0">
              <a:pos x="605117" y="42592"/>
            </a:cxn>
            <a:cxn ang="0">
              <a:pos x="459441" y="53799"/>
            </a:cxn>
          </a:cxnLst>
          <a:rect l="0" t="0" r="r" b="b"/>
          <a:pathLst>
            <a:path w="918882" h="1099621">
              <a:moveTo>
                <a:pt x="459441" y="53799"/>
              </a:moveTo>
              <a:cubicBezTo>
                <a:pt x="440764" y="50063"/>
                <a:pt x="422458" y="42592"/>
                <a:pt x="403411" y="42592"/>
              </a:cubicBezTo>
              <a:cubicBezTo>
                <a:pt x="345355" y="42592"/>
                <a:pt x="299328" y="49920"/>
                <a:pt x="246529" y="65007"/>
              </a:cubicBezTo>
              <a:cubicBezTo>
                <a:pt x="235171" y="68252"/>
                <a:pt x="224117" y="72478"/>
                <a:pt x="212911" y="76214"/>
              </a:cubicBezTo>
              <a:cubicBezTo>
                <a:pt x="197970" y="87421"/>
                <a:pt x="184304" y="100568"/>
                <a:pt x="168088" y="109836"/>
              </a:cubicBezTo>
              <a:cubicBezTo>
                <a:pt x="157832" y="115697"/>
                <a:pt x="143544" y="113481"/>
                <a:pt x="134470" y="121044"/>
              </a:cubicBezTo>
              <a:cubicBezTo>
                <a:pt x="105254" y="145394"/>
                <a:pt x="96303" y="179441"/>
                <a:pt x="78441" y="210704"/>
              </a:cubicBezTo>
              <a:cubicBezTo>
                <a:pt x="71759" y="222399"/>
                <a:pt x="63500" y="233119"/>
                <a:pt x="56029" y="244326"/>
              </a:cubicBezTo>
              <a:cubicBezTo>
                <a:pt x="52294" y="255534"/>
                <a:pt x="49476" y="267090"/>
                <a:pt x="44823" y="277949"/>
              </a:cubicBezTo>
              <a:cubicBezTo>
                <a:pt x="3279" y="374898"/>
                <a:pt x="37486" y="277547"/>
                <a:pt x="11205" y="356401"/>
              </a:cubicBezTo>
              <a:cubicBezTo>
                <a:pt x="7470" y="378816"/>
                <a:pt x="0" y="400922"/>
                <a:pt x="0" y="423646"/>
              </a:cubicBezTo>
              <a:cubicBezTo>
                <a:pt x="0" y="524582"/>
                <a:pt x="5448" y="625476"/>
                <a:pt x="11205" y="726248"/>
              </a:cubicBezTo>
              <a:cubicBezTo>
                <a:pt x="12923" y="756318"/>
                <a:pt x="16101" y="786457"/>
                <a:pt x="22411" y="815908"/>
              </a:cubicBezTo>
              <a:cubicBezTo>
                <a:pt x="30531" y="853808"/>
                <a:pt x="46615" y="901456"/>
                <a:pt x="78441" y="927982"/>
              </a:cubicBezTo>
              <a:cubicBezTo>
                <a:pt x="87515" y="935545"/>
                <a:pt x="100852" y="935454"/>
                <a:pt x="112058" y="939190"/>
              </a:cubicBezTo>
              <a:cubicBezTo>
                <a:pt x="123264" y="950397"/>
                <a:pt x="133501" y="962665"/>
                <a:pt x="145676" y="972812"/>
              </a:cubicBezTo>
              <a:cubicBezTo>
                <a:pt x="162070" y="986475"/>
                <a:pt x="205850" y="1011552"/>
                <a:pt x="224117" y="1017642"/>
              </a:cubicBezTo>
              <a:cubicBezTo>
                <a:pt x="242186" y="1023666"/>
                <a:pt x="261669" y="1024230"/>
                <a:pt x="280147" y="1028850"/>
              </a:cubicBezTo>
              <a:cubicBezTo>
                <a:pt x="383788" y="1054764"/>
                <a:pt x="196352" y="1025378"/>
                <a:pt x="403411" y="1051265"/>
              </a:cubicBezTo>
              <a:cubicBezTo>
                <a:pt x="648784" y="1044448"/>
                <a:pt x="708205" y="1099621"/>
                <a:pt x="851647" y="1017642"/>
              </a:cubicBezTo>
              <a:cubicBezTo>
                <a:pt x="863340" y="1010959"/>
                <a:pt x="874918" y="1003850"/>
                <a:pt x="885264" y="995227"/>
              </a:cubicBezTo>
              <a:cubicBezTo>
                <a:pt x="897439" y="985080"/>
                <a:pt x="907676" y="972812"/>
                <a:pt x="918882" y="961605"/>
              </a:cubicBezTo>
              <a:cubicBezTo>
                <a:pt x="915121" y="871328"/>
                <a:pt x="917850" y="721087"/>
                <a:pt x="896470" y="614173"/>
              </a:cubicBezTo>
              <a:cubicBezTo>
                <a:pt x="890429" y="583965"/>
                <a:pt x="887833" y="552068"/>
                <a:pt x="874058" y="524513"/>
              </a:cubicBezTo>
              <a:cubicBezTo>
                <a:pt x="862852" y="502098"/>
                <a:pt x="850618" y="480169"/>
                <a:pt x="840441" y="457268"/>
              </a:cubicBezTo>
              <a:cubicBezTo>
                <a:pt x="835644" y="446472"/>
                <a:pt x="833888" y="434504"/>
                <a:pt x="829235" y="423646"/>
              </a:cubicBezTo>
              <a:cubicBezTo>
                <a:pt x="822655" y="408290"/>
                <a:pt x="813403" y="394172"/>
                <a:pt x="806823" y="378816"/>
              </a:cubicBezTo>
              <a:cubicBezTo>
                <a:pt x="802170" y="367957"/>
                <a:pt x="802169" y="355023"/>
                <a:pt x="795617" y="345193"/>
              </a:cubicBezTo>
              <a:cubicBezTo>
                <a:pt x="786827" y="332006"/>
                <a:pt x="773206" y="322778"/>
                <a:pt x="762000" y="311571"/>
              </a:cubicBezTo>
              <a:cubicBezTo>
                <a:pt x="759362" y="301019"/>
                <a:pt x="746896" y="246275"/>
                <a:pt x="739588" y="233119"/>
              </a:cubicBezTo>
              <a:cubicBezTo>
                <a:pt x="726507" y="209570"/>
                <a:pt x="694764" y="165874"/>
                <a:pt x="694764" y="165874"/>
              </a:cubicBezTo>
              <a:cubicBezTo>
                <a:pt x="685651" y="138530"/>
                <a:pt x="682869" y="120354"/>
                <a:pt x="661147" y="98629"/>
              </a:cubicBezTo>
              <a:cubicBezTo>
                <a:pt x="651624" y="89105"/>
                <a:pt x="638735" y="83686"/>
                <a:pt x="627529" y="76214"/>
              </a:cubicBezTo>
              <a:cubicBezTo>
                <a:pt x="620058" y="65007"/>
                <a:pt x="616538" y="49731"/>
                <a:pt x="605117" y="42592"/>
              </a:cubicBezTo>
              <a:cubicBezTo>
                <a:pt x="536978" y="0"/>
                <a:pt x="528186" y="24333"/>
                <a:pt x="459441" y="53799"/>
              </a:cubicBezTo>
              <a:close/>
            </a:path>
          </a:pathLst>
        </a:custGeom>
        <a:noFill xmlns:a="http://schemas.openxmlformats.org/drawingml/2006/main"/>
        <a:ln xmlns:a="http://schemas.openxmlformats.org/drawingml/2006/main" w="25400" cap="flat" cmpd="sng">
          <a:solidFill>
            <a:srgbClr val="00FF00"/>
          </a:solidFill>
          <a:prstDash val="solid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0.01272</cdr:x>
      <cdr:y>0.06494</cdr:y>
    </cdr:from>
    <cdr:to>
      <cdr:x>0.55019</cdr:x>
      <cdr:y>0.23048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2011913" cy="1214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GB" sz="175" b="1" i="0" strike="noStrike">
              <a:solidFill>
                <a:srgbClr val="000000"/>
              </a:solidFill>
              <a:latin typeface="Cambria"/>
            </a:rPr>
            <a:t>Total greenhouse gas emissions by sector in EU-27, 2007</a:t>
          </a:r>
        </a:p>
      </cdr:txBody>
    </cdr:sp>
  </cdr:relSizeAnchor>
  <cdr:relSizeAnchor xmlns:cdr="http://schemas.openxmlformats.org/drawingml/2006/chartDrawing">
    <cdr:from>
      <cdr:x>0.51169</cdr:x>
      <cdr:y>0.23091</cdr:y>
    </cdr:from>
    <cdr:to>
      <cdr:x>0.53533</cdr:x>
      <cdr:y>0.40211</cdr:y>
    </cdr:to>
    <cdr:sp macro="" textlink="">
      <cdr:nvSpPr>
        <cdr:cNvPr id="35842" name="Freeform 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18614" y="172532"/>
          <a:ext cx="88466" cy="125561"/>
        </a:xfrm>
        <a:custGeom xmlns:a="http://schemas.openxmlformats.org/drawingml/2006/main">
          <a:avLst/>
          <a:gdLst/>
          <a:ahLst/>
          <a:cxnLst>
            <a:cxn ang="0">
              <a:pos x="56" y="8"/>
            </a:cxn>
            <a:cxn ang="0">
              <a:pos x="6" y="10"/>
            </a:cxn>
            <a:cxn ang="0">
              <a:pos x="16" y="45"/>
            </a:cxn>
            <a:cxn ang="0">
              <a:pos x="25" y="52"/>
            </a:cxn>
            <a:cxn ang="0">
              <a:pos x="72" y="51"/>
            </a:cxn>
            <a:cxn ang="0">
              <a:pos x="66" y="17"/>
            </a:cxn>
            <a:cxn ang="0">
              <a:pos x="58" y="10"/>
            </a:cxn>
            <a:cxn ang="0">
              <a:pos x="56" y="8"/>
            </a:cxn>
          </a:cxnLst>
          <a:rect l="0" t="0" r="r" b="b"/>
          <a:pathLst>
            <a:path w="82" h="59">
              <a:moveTo>
                <a:pt x="56" y="8"/>
              </a:moveTo>
              <a:cubicBezTo>
                <a:pt x="40" y="4"/>
                <a:pt x="20" y="0"/>
                <a:pt x="6" y="10"/>
              </a:cubicBezTo>
              <a:cubicBezTo>
                <a:pt x="0" y="22"/>
                <a:pt x="2" y="40"/>
                <a:pt x="16" y="45"/>
              </a:cubicBezTo>
              <a:cubicBezTo>
                <a:pt x="19" y="48"/>
                <a:pt x="25" y="52"/>
                <a:pt x="25" y="52"/>
              </a:cubicBezTo>
              <a:cubicBezTo>
                <a:pt x="41" y="52"/>
                <a:pt x="59" y="59"/>
                <a:pt x="72" y="51"/>
              </a:cubicBezTo>
              <a:cubicBezTo>
                <a:pt x="82" y="45"/>
                <a:pt x="77" y="21"/>
                <a:pt x="66" y="17"/>
              </a:cubicBezTo>
              <a:cubicBezTo>
                <a:pt x="64" y="14"/>
                <a:pt x="58" y="10"/>
                <a:pt x="58" y="10"/>
              </a:cubicBezTo>
              <a:cubicBezTo>
                <a:pt x="56" y="7"/>
                <a:pt x="56" y="6"/>
                <a:pt x="56" y="8"/>
              </a:cubicBezTo>
              <a:close/>
            </a:path>
          </a:pathLst>
        </a:custGeom>
        <a:noFill xmlns:a="http://schemas.openxmlformats.org/drawingml/2006/main"/>
        <a:ln xmlns:a="http://schemas.openxmlformats.org/drawingml/2006/main" w="25400" cap="flat" cmpd="sng">
          <a:solidFill>
            <a:srgbClr val="00FF00"/>
          </a:solidFill>
          <a:prstDash val="solid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0.53923</cdr:x>
      <cdr:y>0.20133</cdr:y>
    </cdr:from>
    <cdr:to>
      <cdr:x>0.56286</cdr:x>
      <cdr:y>0.38623</cdr:y>
    </cdr:to>
    <cdr:sp macro="" textlink="">
      <cdr:nvSpPr>
        <cdr:cNvPr id="35843" name="Freeform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21673" y="150834"/>
          <a:ext cx="88465" cy="135612"/>
        </a:xfrm>
        <a:custGeom xmlns:a="http://schemas.openxmlformats.org/drawingml/2006/main">
          <a:avLst/>
          <a:gdLst/>
          <a:ahLst/>
          <a:cxnLst>
            <a:cxn ang="0">
              <a:pos x="56" y="8"/>
            </a:cxn>
            <a:cxn ang="0">
              <a:pos x="6" y="10"/>
            </a:cxn>
            <a:cxn ang="0">
              <a:pos x="16" y="45"/>
            </a:cxn>
            <a:cxn ang="0">
              <a:pos x="25" y="52"/>
            </a:cxn>
            <a:cxn ang="0">
              <a:pos x="72" y="51"/>
            </a:cxn>
            <a:cxn ang="0">
              <a:pos x="66" y="17"/>
            </a:cxn>
            <a:cxn ang="0">
              <a:pos x="58" y="10"/>
            </a:cxn>
            <a:cxn ang="0">
              <a:pos x="56" y="8"/>
            </a:cxn>
          </a:cxnLst>
          <a:rect l="0" t="0" r="r" b="b"/>
          <a:pathLst>
            <a:path w="82" h="59">
              <a:moveTo>
                <a:pt x="56" y="8"/>
              </a:moveTo>
              <a:cubicBezTo>
                <a:pt x="40" y="4"/>
                <a:pt x="20" y="0"/>
                <a:pt x="6" y="10"/>
              </a:cubicBezTo>
              <a:cubicBezTo>
                <a:pt x="0" y="22"/>
                <a:pt x="2" y="40"/>
                <a:pt x="16" y="45"/>
              </a:cubicBezTo>
              <a:cubicBezTo>
                <a:pt x="19" y="48"/>
                <a:pt x="25" y="52"/>
                <a:pt x="25" y="52"/>
              </a:cubicBezTo>
              <a:cubicBezTo>
                <a:pt x="41" y="52"/>
                <a:pt x="59" y="59"/>
                <a:pt x="72" y="51"/>
              </a:cubicBezTo>
              <a:cubicBezTo>
                <a:pt x="82" y="45"/>
                <a:pt x="77" y="21"/>
                <a:pt x="66" y="17"/>
              </a:cubicBezTo>
              <a:cubicBezTo>
                <a:pt x="64" y="14"/>
                <a:pt x="58" y="10"/>
                <a:pt x="58" y="10"/>
              </a:cubicBezTo>
              <a:cubicBezTo>
                <a:pt x="56" y="7"/>
                <a:pt x="56" y="6"/>
                <a:pt x="56" y="8"/>
              </a:cubicBezTo>
              <a:close/>
            </a:path>
          </a:pathLst>
        </a:custGeom>
        <a:noFill xmlns:a="http://schemas.openxmlformats.org/drawingml/2006/main"/>
        <a:ln xmlns:a="http://schemas.openxmlformats.org/drawingml/2006/main" w="25400" cap="flat" cmpd="sng">
          <a:solidFill>
            <a:srgbClr val="00FF00"/>
          </a:solidFill>
          <a:prstDash val="solid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_charts_2013_may_2505201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ernandez\Local%20Settings\Temporary%20Internet%20Files\Content.Outlook\YUDR24V4\Proxy%202010%20Berechnung%20in%202011\1A\1A%20proxy%20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ernandez\2010\SOER\EEA%20E&amp;E%20Framework%20Contract\Revised%20Fact%20Sheets\Spreadsheets\EN18%20Electricity%20consumption%20(2002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ernandez\2010\SOER\Projects\EEA%20E&amp;E%20Framework%20Contract\Factsheets\European%20Union\Revised%20Fact%20Sheets\Spreadsheets\EN26%20Total%20energy%20consumption%20by%20fuel%20(200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.joerss\Desktop\Documents\21%20Daten\BP\statistical_review_of_world_energy_full_report_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ld\Documents\&amp;ah\aProjekte\7230%20EU%20EEA%20ETCACM\Proxy%20inventory\2012\Berechnung%202012\120731%20verified%20emissions%20CITL%20dat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TEMP\CRF_2000_19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me\UNFCCC\CRF%20Reporter\CRFReport-templ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FCCC\CRFReporter2\Template\FromCustomer\LULUCF%20module%20-%20v%201.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3\Projekte\1000\1840_ETC_ACC\Intern\0%20ETC%20ACC%202009\1.4.1.2%20EC%20GHG%20Inventory%20report\1%20Inventory\Inventory\EC09_TrendTable_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e%20und%20Einstellungen\matthes\Felix\_%20%20Daten\Emissionsdaten%20national\CRF%202006%20Submission\Germany%20-%202006%20-%20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ernandez\2010\SOER\EEA%20E&amp;E%20Framework%20Contract\Revised%20Fact%20Sheets\Spreadsheets\EN17%20Total%20energy%20consumption%20intensity%20(2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 PR &gt;&gt;"/>
      <sheetName val="EU trends"/>
      <sheetName val="EU 1-country"/>
      <sheetName val="EU 2-gas"/>
      <sheetName val="EU CO2 1A1a"/>
      <sheetName val="EU CO2 1A4b"/>
      <sheetName val="Primary energy"/>
      <sheetName val="Drivers Kaya CRF"/>
      <sheetName val="Drivers Kaya"/>
      <sheetName val="households and temperature"/>
      <sheetName val="key sources"/>
      <sheetName val="auxliary data &gt;&gt;"/>
      <sheetName val="EU 2-sector"/>
      <sheetName val="CRF1"/>
      <sheetName val="FEC"/>
      <sheetName val="renewables (final)"/>
      <sheetName val="renewables (primary)"/>
      <sheetName val="REN_split"/>
      <sheetName val="ETS_11"/>
      <sheetName val="ETS_12"/>
      <sheetName val="temp - monthly"/>
      <sheetName val="CSI temperature"/>
      <sheetName val="GVA"/>
      <sheetName val="fuel prices"/>
      <sheetName val="gasoline-diesel prices"/>
    </sheetNames>
    <sheetDataSet>
      <sheetData sheetId="0"/>
      <sheetData sheetId="1"/>
      <sheetData sheetId="2"/>
      <sheetData sheetId="3">
        <row r="221">
          <cell r="Z221" t="str">
            <v>Change 2010-2011 (million tonnes)</v>
          </cell>
        </row>
        <row r="223">
          <cell r="Y223" t="str">
            <v>CO2</v>
          </cell>
          <cell r="Z223">
            <v>-147.4916922533582</v>
          </cell>
          <cell r="AC223" t="str">
            <v>CO2</v>
          </cell>
          <cell r="AD223">
            <v>3743430.4195472021</v>
          </cell>
        </row>
        <row r="224">
          <cell r="Y224" t="str">
            <v>CH4</v>
          </cell>
          <cell r="Z224">
            <v>-8.092283189454756</v>
          </cell>
          <cell r="AC224" t="str">
            <v>CH4</v>
          </cell>
          <cell r="AD224">
            <v>388580.46491965622</v>
          </cell>
        </row>
        <row r="225">
          <cell r="Y225" t="str">
            <v>N2O</v>
          </cell>
          <cell r="Z225">
            <v>-1.3805009152541752</v>
          </cell>
          <cell r="AC225" t="str">
            <v>N2O</v>
          </cell>
          <cell r="AD225">
            <v>335118.58110928466</v>
          </cell>
        </row>
        <row r="226">
          <cell r="Y226" t="str">
            <v>HFCs</v>
          </cell>
          <cell r="Z226">
            <v>1.5763602131859515</v>
          </cell>
          <cell r="AC226" t="str">
            <v>F-gases</v>
          </cell>
          <cell r="AD226">
            <v>84860.122852599452</v>
          </cell>
        </row>
        <row r="227">
          <cell r="Y227" t="str">
            <v>PFCs</v>
          </cell>
          <cell r="Z227">
            <v>0.27308651338932349</v>
          </cell>
        </row>
        <row r="228">
          <cell r="Y228" t="str">
            <v>SF6</v>
          </cell>
          <cell r="Z228">
            <v>-0.13012682662233238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-1A vergleich BP  Eurostat"/>
      <sheetName val="Tabelle1"/>
      <sheetName val="est. NCVs Eurostat"/>
      <sheetName val="Mod-1A Eurostat Oil"/>
      <sheetName val="Mod-1A Eurostat Coal"/>
      <sheetName val="Mod-1A Eurost Natural Gas"/>
      <sheetName val="Mod-1A CRF"/>
      <sheetName val="Mod-1A BP Oil"/>
      <sheetName val="Mod-1A BP Coal"/>
      <sheetName val="Mod-1A BP Natural Gas"/>
      <sheetName val="1A"/>
      <sheetName val="Namen"/>
      <sheetName val="List"/>
      <sheetName val="Belgien&amp;Luxemburg"/>
      <sheetName val="Oil Consumption – tonnes"/>
      <sheetName val="BP Oil"/>
      <sheetName val="BP Coal"/>
      <sheetName val="BP Natural G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41868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/>
      <sheetData sheetId="3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- pipeline"/>
      <sheetName val="Gas - Prices "/>
      <sheetName val="Coal - Reserves"/>
      <sheetName val="Coal - Prices"/>
      <sheetName val="Coal - Production tonnes"/>
      <sheetName val=" Coal - Production Mtoe"/>
      <sheetName val="Coal - Consumption Mtoe"/>
      <sheetName val="Nuclear Energy Consumption TWh"/>
      <sheetName val="Nuclear Energy Consumption Mtoe"/>
      <sheetName val="Hydro Consumption TWh"/>
      <sheetName val=" Hydro Consumption - tonnes "/>
      <sheetName val="Other renewables-Twh"/>
      <sheetName val="Other renewables-Mtoe"/>
      <sheetName val="Biofuels Production - barrels "/>
      <sheetName val="Biofuels Production - Ktoe"/>
      <sheetName val="Primary Energy - Consumption"/>
      <sheetName val="Primary Energy - Cons by fuel"/>
      <sheetName val="Electricity Generation "/>
      <sheetName val="Carbon Dioxide Emission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ion"/>
      <sheetName val="EEA dataviewer"/>
      <sheetName val="CITL data"/>
      <sheetName val="Country codes"/>
    </sheetNames>
    <sheetDataSet>
      <sheetData sheetId="0"/>
      <sheetData sheetId="1"/>
      <sheetData sheetId="2"/>
      <sheetData sheetId="3">
        <row r="1">
          <cell r="A1" t="str">
            <v>Country</v>
          </cell>
          <cell r="B1" t="str">
            <v>ISO code</v>
          </cell>
        </row>
        <row r="2">
          <cell r="A2" t="str">
            <v>Austria</v>
          </cell>
          <cell r="B2" t="str">
            <v>AT</v>
          </cell>
        </row>
        <row r="3">
          <cell r="A3" t="str">
            <v>Belgium</v>
          </cell>
          <cell r="B3" t="str">
            <v>BE</v>
          </cell>
        </row>
        <row r="4">
          <cell r="A4" t="str">
            <v>Bulgaria</v>
          </cell>
          <cell r="B4" t="str">
            <v>BG</v>
          </cell>
        </row>
        <row r="5">
          <cell r="A5" t="str">
            <v>Cyprus</v>
          </cell>
          <cell r="B5" t="str">
            <v>CY</v>
          </cell>
        </row>
        <row r="6">
          <cell r="A6" t="str">
            <v>Czech Republic</v>
          </cell>
          <cell r="B6" t="str">
            <v>CZ</v>
          </cell>
        </row>
        <row r="7">
          <cell r="A7" t="str">
            <v>Denmark</v>
          </cell>
          <cell r="B7" t="str">
            <v>DK</v>
          </cell>
        </row>
        <row r="8">
          <cell r="A8" t="str">
            <v>Estonia</v>
          </cell>
          <cell r="B8" t="str">
            <v>EE</v>
          </cell>
        </row>
        <row r="9">
          <cell r="A9" t="str">
            <v>Finland</v>
          </cell>
          <cell r="B9" t="str">
            <v>FI</v>
          </cell>
        </row>
        <row r="10">
          <cell r="A10" t="str">
            <v>France</v>
          </cell>
          <cell r="B10" t="str">
            <v>FR</v>
          </cell>
        </row>
        <row r="11">
          <cell r="A11" t="str">
            <v>Germany</v>
          </cell>
          <cell r="B11" t="str">
            <v>DE</v>
          </cell>
        </row>
        <row r="12">
          <cell r="A12" t="str">
            <v>Greece</v>
          </cell>
          <cell r="B12" t="str">
            <v>GR</v>
          </cell>
        </row>
        <row r="13">
          <cell r="A13" t="str">
            <v>Hungary</v>
          </cell>
          <cell r="B13" t="str">
            <v>HU</v>
          </cell>
        </row>
        <row r="14">
          <cell r="A14" t="str">
            <v>Ireland</v>
          </cell>
          <cell r="B14" t="str">
            <v>IE</v>
          </cell>
        </row>
        <row r="15">
          <cell r="A15" t="str">
            <v>Italy</v>
          </cell>
          <cell r="B15" t="str">
            <v>IT</v>
          </cell>
        </row>
        <row r="16">
          <cell r="A16" t="str">
            <v>Latvia</v>
          </cell>
          <cell r="B16" t="str">
            <v>LV</v>
          </cell>
        </row>
        <row r="17">
          <cell r="A17" t="str">
            <v>Lithuania</v>
          </cell>
          <cell r="B17" t="str">
            <v>LT</v>
          </cell>
        </row>
        <row r="18">
          <cell r="A18" t="str">
            <v>Luxembourg</v>
          </cell>
          <cell r="B18" t="str">
            <v>LU</v>
          </cell>
        </row>
        <row r="19">
          <cell r="A19" t="str">
            <v>Malta</v>
          </cell>
          <cell r="B19" t="str">
            <v>MT</v>
          </cell>
        </row>
        <row r="20">
          <cell r="A20" t="str">
            <v>Netherlands</v>
          </cell>
          <cell r="B20" t="str">
            <v>NL</v>
          </cell>
        </row>
        <row r="21">
          <cell r="A21" t="str">
            <v>Poland</v>
          </cell>
          <cell r="B21" t="str">
            <v>PL</v>
          </cell>
        </row>
        <row r="22">
          <cell r="A22" t="str">
            <v>Portugal</v>
          </cell>
          <cell r="B22" t="str">
            <v>PT</v>
          </cell>
        </row>
        <row r="23">
          <cell r="A23" t="str">
            <v>Romania</v>
          </cell>
          <cell r="B23" t="str">
            <v>RO</v>
          </cell>
        </row>
        <row r="24">
          <cell r="A24" t="str">
            <v>Slovakia</v>
          </cell>
          <cell r="B24" t="str">
            <v>SK</v>
          </cell>
        </row>
        <row r="25">
          <cell r="A25" t="str">
            <v>Slovenia</v>
          </cell>
          <cell r="B25" t="str">
            <v>SI</v>
          </cell>
        </row>
        <row r="26">
          <cell r="A26" t="str">
            <v>Spain</v>
          </cell>
          <cell r="B26" t="str">
            <v>ES</v>
          </cell>
        </row>
        <row r="27">
          <cell r="A27" t="str">
            <v>Sweden</v>
          </cell>
          <cell r="B27" t="str">
            <v>SE</v>
          </cell>
        </row>
        <row r="28">
          <cell r="A28" t="str">
            <v>United Kingdom</v>
          </cell>
          <cell r="B28" t="str">
            <v>GB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  <sheetName val="CO2e"/>
    </sheetNames>
    <sheetDataSet>
      <sheetData sheetId="0" refreshError="1">
        <row r="4">
          <cell r="C4" t="str">
            <v>Austria</v>
          </cell>
        </row>
        <row r="6">
          <cell r="C6">
            <v>1999</v>
          </cell>
        </row>
        <row r="30">
          <cell r="C30" t="str">
            <v>submission 2000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"/>
      <sheetName val="Table2(II).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s1"/>
      <sheetName val="Table4.B(a)s2"/>
      <sheetName val="Table4.B(b)"/>
      <sheetName val="Table4.C"/>
      <sheetName val="Table4.Ds1"/>
      <sheetName val="Table4.Ds2"/>
      <sheetName val="Table4.E"/>
      <sheetName val="Table4.F"/>
      <sheetName val="Table5"/>
      <sheetName val="Table5.A"/>
      <sheetName val="Table5.B"/>
      <sheetName val="Table5.C"/>
      <sheetName val="Table5.D"/>
      <sheetName val="Table5.E"/>
      <sheetName val="Table5.F"/>
      <sheetName val="Table5(I)"/>
      <sheetName val="Table5(II)"/>
      <sheetName val="Table5(III)"/>
      <sheetName val="Table5(IV)"/>
      <sheetName val="Table5(V)"/>
      <sheetName val="Table6"/>
      <sheetName val="Table6.A,C"/>
      <sheetName val="Table6.Bs1"/>
      <sheetName val="Table6.Bs2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"/>
      <sheetName val="Table8(a)s1"/>
      <sheetName val="Table8(a)s2"/>
      <sheetName val="Table8(b)"/>
      <sheetName val="Table9(a)"/>
      <sheetName val="Table9(b)"/>
      <sheetName val="Table10s1"/>
      <sheetName val="Table10s1.2"/>
      <sheetName val="Table10s1.3"/>
      <sheetName val="Table10s2"/>
      <sheetName val="Table10s2.2"/>
      <sheetName val="Table10s2.3"/>
      <sheetName val="Table10s3"/>
      <sheetName val="Table10s3.2"/>
      <sheetName val="Table10s3.3"/>
      <sheetName val="Table10s4"/>
      <sheetName val="Table10s4.2"/>
      <sheetName val="Table10s4.3"/>
      <sheetName val="Table10s5"/>
      <sheetName val="Table10s5.2"/>
      <sheetName val="Table10s5.3"/>
      <sheetName val="ReporterHelpSheet"/>
      <sheetName val="Table8(b).2"/>
      <sheetName val="Table8(b).3"/>
      <sheetName val="Table8(b).4"/>
      <sheetName val="Table8(b).5"/>
      <sheetName val="Table8(b)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5"/>
      <sheetName val="Table5.A"/>
      <sheetName val="Table5.B"/>
      <sheetName val="Table5.C"/>
      <sheetName val="Table5.D"/>
      <sheetName val="Table5.E"/>
      <sheetName val="Table5.F"/>
      <sheetName val="Table5(I)"/>
      <sheetName val="Table5(II)"/>
      <sheetName val="Table5(III)"/>
      <sheetName val="Table5(IV)"/>
      <sheetName val="Table5(V)"/>
      <sheetName val="Summary1.A"/>
      <sheetName val="Summary2"/>
      <sheetName val="Summary3"/>
      <sheetName val="Table7"/>
      <sheetName val="Table9"/>
      <sheetName val="Table10"/>
    </sheetNames>
    <sheetDataSet>
      <sheetData sheetId="0">
        <row r="4">
          <cell r="C4" t="str">
            <v>Country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15"/>
      <sheetName val="EU12"/>
      <sheetName val="EU27"/>
      <sheetName val="AT"/>
      <sheetName val="BE"/>
      <sheetName val="DK"/>
      <sheetName val="FI"/>
      <sheetName val="FR"/>
      <sheetName val="GR"/>
      <sheetName val="DE"/>
      <sheetName val="IE"/>
      <sheetName val="IT"/>
      <sheetName val="LU"/>
      <sheetName val="NL"/>
      <sheetName val="PT"/>
      <sheetName val="ES"/>
      <sheetName val="SE"/>
      <sheetName val="GB"/>
      <sheetName val="BG"/>
      <sheetName val="CY"/>
      <sheetName val="CZ"/>
      <sheetName val="EE"/>
      <sheetName val="HU"/>
      <sheetName val="LT"/>
      <sheetName val="LV"/>
      <sheetName val="MT"/>
      <sheetName val="PL"/>
      <sheetName val="RO"/>
      <sheetName val="SI"/>
      <sheetName val="SK"/>
      <sheetName val="CH"/>
      <sheetName val="HR"/>
      <sheetName val="IS"/>
      <sheetName val="LI"/>
      <sheetName val="NO"/>
      <sheetName val="TR"/>
      <sheetName val="Overview"/>
      <sheetName val="F-gases"/>
      <sheetName val="Overall"/>
      <sheetName val="Share CO2"/>
      <sheetName val="Change CO2"/>
      <sheetName val="Share CH4"/>
      <sheetName val="Change CH4"/>
      <sheetName val="Share N2O"/>
      <sheetName val="Change N2O"/>
      <sheetName val="Share F-gas"/>
      <sheetName val="Change F-gas"/>
      <sheetName val="data Figures"/>
      <sheetName val="Fig 1 EU15"/>
      <sheetName val="Fig 1 EU27"/>
      <sheetName val="EU15 energy"/>
      <sheetName val="EU15 industrial process"/>
      <sheetName val="EU15 solvent"/>
      <sheetName val="EU15 agriculture"/>
      <sheetName val="EU15 LULUCF"/>
      <sheetName val="EU15 waste"/>
      <sheetName val="EU15 other"/>
      <sheetName val="CO2"/>
      <sheetName val="CH4"/>
      <sheetName val="N2O"/>
      <sheetName val="HFC"/>
      <sheetName val="PFC"/>
      <sheetName val="SF6"/>
      <sheetName val="F_gases"/>
      <sheetName val="EU27 energy"/>
      <sheetName val="EU27 industrial process"/>
      <sheetName val="EU27 solvent"/>
      <sheetName val="EU27 agriculture"/>
      <sheetName val="EU27 LULUCF"/>
      <sheetName val="EU27 waste"/>
      <sheetName val="EU27 other"/>
      <sheetName val="Tabel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F"/>
      <sheetName val="Table4.E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  <sheetName val="2009"/>
      <sheetName val="20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GIEC Projections"/>
      <sheetName val="Total energy intensity"/>
      <sheetName val="GDP"/>
      <sheetName val="GIEC"/>
      <sheetName val="New Crono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>
        <row r="56">
          <cell r="A56" t="str">
            <v>EU15 European Union (15 countries)</v>
          </cell>
          <cell r="C56">
            <v>5867546.2510000011</v>
          </cell>
          <cell r="D56">
            <v>6210073.2340000002</v>
          </cell>
          <cell r="E56">
            <v>6288555.7350000003</v>
          </cell>
          <cell r="F56">
            <v>6262244.023</v>
          </cell>
          <cell r="G56">
            <v>6435380.5470000003</v>
          </cell>
          <cell r="H56">
            <v>6588374.6409999998</v>
          </cell>
          <cell r="I56">
            <v>6693393.3140000002</v>
          </cell>
          <cell r="J56">
            <v>6860545.0109999999</v>
          </cell>
          <cell r="K56">
            <v>7058780.642</v>
          </cell>
          <cell r="L56">
            <v>7255186.9859999996</v>
          </cell>
          <cell r="M56">
            <v>7502733.7580000004</v>
          </cell>
        </row>
        <row r="57">
          <cell r="A57" t="str">
            <v>BE Belgium</v>
          </cell>
          <cell r="C57">
            <v>195567.26500000001</v>
          </cell>
          <cell r="D57">
            <v>199142.74299999999</v>
          </cell>
          <cell r="E57">
            <v>202169.91899999999</v>
          </cell>
          <cell r="F57">
            <v>200191.21599999999</v>
          </cell>
          <cell r="G57">
            <v>206655.747</v>
          </cell>
          <cell r="H57">
            <v>211707.66699999999</v>
          </cell>
          <cell r="I57">
            <v>214238.859</v>
          </cell>
          <cell r="J57">
            <v>221885.8</v>
          </cell>
          <cell r="K57">
            <v>226870.75099999999</v>
          </cell>
          <cell r="L57">
            <v>233721.397</v>
          </cell>
          <cell r="M57">
            <v>243135.67300000001</v>
          </cell>
        </row>
        <row r="58">
          <cell r="A58" t="str">
            <v>DK Denmark</v>
          </cell>
          <cell r="C58">
            <v>124988.079</v>
          </cell>
          <cell r="D58">
            <v>126381.63</v>
          </cell>
          <cell r="E58">
            <v>127153.46</v>
          </cell>
          <cell r="F58">
            <v>127151.686</v>
          </cell>
          <cell r="G58">
            <v>134101.83600000001</v>
          </cell>
          <cell r="H58">
            <v>137793.408</v>
          </cell>
          <cell r="I58">
            <v>141263.91200000001</v>
          </cell>
          <cell r="J58">
            <v>145458.89300000001</v>
          </cell>
          <cell r="K58">
            <v>149048.80100000001</v>
          </cell>
          <cell r="L58">
            <v>152491.467</v>
          </cell>
          <cell r="M58">
            <v>157101.70199999999</v>
          </cell>
        </row>
        <row r="59">
          <cell r="A59" t="str">
            <v>DE Federal Republic of Germany (including ex-GDR from 1991)</v>
          </cell>
          <cell r="C59">
            <v>1577232</v>
          </cell>
          <cell r="D59">
            <v>1785742.2220000001</v>
          </cell>
          <cell r="E59">
            <v>1825719.9680000001</v>
          </cell>
          <cell r="F59">
            <v>1805887.666</v>
          </cell>
          <cell r="G59">
            <v>1848266.1640000001</v>
          </cell>
          <cell r="H59">
            <v>1880206.608</v>
          </cell>
          <cell r="I59">
            <v>1894611.122</v>
          </cell>
          <cell r="J59">
            <v>1921019.398</v>
          </cell>
          <cell r="K59">
            <v>1958596.3910000001</v>
          </cell>
          <cell r="L59">
            <v>1998678.517</v>
          </cell>
          <cell r="M59">
            <v>2055774.6710000001</v>
          </cell>
        </row>
        <row r="60">
          <cell r="A60" t="str">
            <v>GR Greece</v>
          </cell>
          <cell r="C60">
            <v>84495.956999999995</v>
          </cell>
          <cell r="D60">
            <v>87098.433000000005</v>
          </cell>
          <cell r="E60">
            <v>87716.831999999995</v>
          </cell>
          <cell r="F60">
            <v>86278.275999999998</v>
          </cell>
          <cell r="G60">
            <v>88046.98</v>
          </cell>
          <cell r="H60">
            <v>89887.161999999997</v>
          </cell>
          <cell r="I60">
            <v>92008.214000000007</v>
          </cell>
          <cell r="J60">
            <v>95355.111999999994</v>
          </cell>
          <cell r="K60">
            <v>98562.557000000001</v>
          </cell>
          <cell r="L60">
            <v>102073.651</v>
          </cell>
          <cell r="M60">
            <v>106396.728</v>
          </cell>
        </row>
        <row r="61">
          <cell r="A61" t="str">
            <v>ES Spain</v>
          </cell>
          <cell r="C61">
            <v>414690.73200000002</v>
          </cell>
          <cell r="D61">
            <v>425237.98200000002</v>
          </cell>
          <cell r="E61">
            <v>429193.78499999997</v>
          </cell>
          <cell r="F61">
            <v>424767.43599999999</v>
          </cell>
          <cell r="G61">
            <v>434889.52100000001</v>
          </cell>
          <cell r="H61">
            <v>446881.08199999999</v>
          </cell>
          <cell r="I61">
            <v>457772.728</v>
          </cell>
          <cell r="J61">
            <v>476203.80300000001</v>
          </cell>
          <cell r="K61">
            <v>496855.05800000002</v>
          </cell>
          <cell r="L61">
            <v>517374.63400000002</v>
          </cell>
          <cell r="M61">
            <v>538573.02399999998</v>
          </cell>
        </row>
        <row r="62">
          <cell r="A62" t="str">
            <v>FR France</v>
          </cell>
          <cell r="C62">
            <v>1126971.4650000001</v>
          </cell>
          <cell r="D62">
            <v>1138197.132</v>
          </cell>
          <cell r="E62">
            <v>1155176.602</v>
          </cell>
          <cell r="F62">
            <v>1144928.0360000001</v>
          </cell>
          <cell r="G62">
            <v>1168582.6159999999</v>
          </cell>
          <cell r="H62">
            <v>1188100.524</v>
          </cell>
          <cell r="I62">
            <v>1201204.4739999999</v>
          </cell>
          <cell r="J62">
            <v>1224080.4920000001</v>
          </cell>
          <cell r="K62">
            <v>1265715.33</v>
          </cell>
          <cell r="L62">
            <v>1306383.74</v>
          </cell>
          <cell r="M62">
            <v>1355789.2860000001</v>
          </cell>
        </row>
        <row r="63">
          <cell r="A63" t="str">
            <v>IE Ireland</v>
          </cell>
          <cell r="C63">
            <v>40447.182999999997</v>
          </cell>
          <cell r="D63">
            <v>41227.667999999998</v>
          </cell>
          <cell r="E63">
            <v>42606.021999999997</v>
          </cell>
          <cell r="F63">
            <v>43753.235000000001</v>
          </cell>
          <cell r="G63">
            <v>46271.595999999998</v>
          </cell>
          <cell r="H63">
            <v>50890.067000000003</v>
          </cell>
          <cell r="I63">
            <v>54835.076000000001</v>
          </cell>
          <cell r="J63">
            <v>60774.875999999997</v>
          </cell>
          <cell r="K63">
            <v>66007.061000000002</v>
          </cell>
          <cell r="L63">
            <v>73168.44</v>
          </cell>
          <cell r="M63">
            <v>81555.514999999999</v>
          </cell>
        </row>
        <row r="64">
          <cell r="A64" t="str">
            <v>IT Italy</v>
          </cell>
          <cell r="C64">
            <v>787686.62300000002</v>
          </cell>
          <cell r="D64">
            <v>798636.72699999996</v>
          </cell>
          <cell r="E64">
            <v>804710.87399999995</v>
          </cell>
          <cell r="F64">
            <v>797599.28500000003</v>
          </cell>
          <cell r="G64">
            <v>815205.94499999995</v>
          </cell>
          <cell r="H64">
            <v>839041.53200000001</v>
          </cell>
          <cell r="I64">
            <v>848213.00300000003</v>
          </cell>
          <cell r="J64">
            <v>865400.25699999998</v>
          </cell>
          <cell r="K64">
            <v>880925.40300000005</v>
          </cell>
          <cell r="L64">
            <v>894957.71799999999</v>
          </cell>
          <cell r="M64">
            <v>920622.84400000004</v>
          </cell>
        </row>
        <row r="65">
          <cell r="A65" t="str">
            <v>LU Luxembourg</v>
          </cell>
          <cell r="C65">
            <v>11437.434999999999</v>
          </cell>
          <cell r="D65">
            <v>11961.269</v>
          </cell>
          <cell r="E65">
            <v>12403.835999999999</v>
          </cell>
          <cell r="F65">
            <v>12908.672</v>
          </cell>
          <cell r="G65">
            <v>13404.365</v>
          </cell>
          <cell r="H65">
            <v>13833.305</v>
          </cell>
          <cell r="I65">
            <v>14326.120999999999</v>
          </cell>
          <cell r="J65">
            <v>15617.523999999999</v>
          </cell>
          <cell r="K65">
            <v>16526.87</v>
          </cell>
          <cell r="L65">
            <v>17512.45</v>
          </cell>
          <cell r="M65">
            <v>18825.174999999999</v>
          </cell>
        </row>
        <row r="66">
          <cell r="A66" t="str">
            <v>NL Netherlands</v>
          </cell>
          <cell r="C66">
            <v>285604.71799999999</v>
          </cell>
          <cell r="D66">
            <v>292709.58399999997</v>
          </cell>
          <cell r="E66">
            <v>297709.34399999998</v>
          </cell>
          <cell r="F66">
            <v>300359.364</v>
          </cell>
          <cell r="G66">
            <v>308122.53600000002</v>
          </cell>
          <cell r="H66">
            <v>317323.06</v>
          </cell>
          <cell r="I66">
            <v>326967.70299999998</v>
          </cell>
          <cell r="J66">
            <v>339518.55</v>
          </cell>
          <cell r="K66">
            <v>354285.79499999998</v>
          </cell>
          <cell r="L66">
            <v>368441.98200000002</v>
          </cell>
          <cell r="M66">
            <v>380653.701</v>
          </cell>
        </row>
        <row r="67">
          <cell r="A67" t="str">
            <v>AT Austria</v>
          </cell>
          <cell r="C67">
            <v>162491.65400000001</v>
          </cell>
          <cell r="D67">
            <v>167889.64499999999</v>
          </cell>
          <cell r="E67">
            <v>171758.54300000001</v>
          </cell>
          <cell r="F67">
            <v>172474.19500000001</v>
          </cell>
          <cell r="G67">
            <v>176967.82</v>
          </cell>
          <cell r="H67">
            <v>179840.42600000001</v>
          </cell>
          <cell r="I67">
            <v>183439.93400000001</v>
          </cell>
          <cell r="J67">
            <v>186363.43400000001</v>
          </cell>
          <cell r="K67">
            <v>192925.44</v>
          </cell>
          <cell r="L67">
            <v>198340.88699999999</v>
          </cell>
          <cell r="M67">
            <v>204210.28700000001</v>
          </cell>
        </row>
        <row r="68">
          <cell r="A68" t="str">
            <v>PT Portugal</v>
          </cell>
          <cell r="C68">
            <v>75936.758000000002</v>
          </cell>
          <cell r="D68">
            <v>79253.831999999995</v>
          </cell>
          <cell r="E68">
            <v>80117.284</v>
          </cell>
          <cell r="F68">
            <v>78480.266000000003</v>
          </cell>
          <cell r="G68">
            <v>79237.472999999998</v>
          </cell>
          <cell r="H68">
            <v>82630.895000000004</v>
          </cell>
          <cell r="I68">
            <v>85560.476999999999</v>
          </cell>
          <cell r="J68">
            <v>88938.528999999995</v>
          </cell>
          <cell r="K68">
            <v>92985.01</v>
          </cell>
          <cell r="L68">
            <v>96200.097999999998</v>
          </cell>
          <cell r="M68">
            <v>99603.441999999995</v>
          </cell>
        </row>
        <row r="69">
          <cell r="A69" t="str">
            <v>FI Finland</v>
          </cell>
          <cell r="C69">
            <v>102294.704</v>
          </cell>
          <cell r="D69">
            <v>95894.650999999998</v>
          </cell>
          <cell r="E69">
            <v>92709.251000000004</v>
          </cell>
          <cell r="F69">
            <v>91644.531000000003</v>
          </cell>
          <cell r="G69">
            <v>95268.747000000003</v>
          </cell>
          <cell r="H69">
            <v>98898.2</v>
          </cell>
          <cell r="I69">
            <v>102863.37699999999</v>
          </cell>
          <cell r="J69">
            <v>109335.56299999999</v>
          </cell>
          <cell r="K69">
            <v>115168.23699999999</v>
          </cell>
          <cell r="L69">
            <v>119837.501</v>
          </cell>
          <cell r="M69">
            <v>127157.507</v>
          </cell>
        </row>
        <row r="70">
          <cell r="A70" t="str">
            <v>SE Sweden</v>
          </cell>
          <cell r="C70">
            <v>178292.514</v>
          </cell>
          <cell r="D70">
            <v>176320.144</v>
          </cell>
          <cell r="E70">
            <v>173243.50099999999</v>
          </cell>
          <cell r="F70">
            <v>170061.198</v>
          </cell>
          <cell r="G70">
            <v>177062.32800000001</v>
          </cell>
          <cell r="H70">
            <v>183597.315</v>
          </cell>
          <cell r="I70">
            <v>185576.75700000001</v>
          </cell>
          <cell r="J70">
            <v>189418.40900000001</v>
          </cell>
          <cell r="K70">
            <v>196205.11300000001</v>
          </cell>
          <cell r="L70">
            <v>205053.87899999999</v>
          </cell>
          <cell r="M70">
            <v>212455.56899999999</v>
          </cell>
        </row>
        <row r="71">
          <cell r="A71" t="str">
            <v>UK United Kingdom</v>
          </cell>
          <cell r="C71">
            <v>795342.55599999998</v>
          </cell>
          <cell r="D71">
            <v>784379.57</v>
          </cell>
          <cell r="E71">
            <v>786166.51500000001</v>
          </cell>
          <cell r="F71">
            <v>805758.96100000001</v>
          </cell>
          <cell r="G71">
            <v>843296.87199999997</v>
          </cell>
          <cell r="H71">
            <v>867743.39</v>
          </cell>
          <cell r="I71">
            <v>890511.55500000005</v>
          </cell>
          <cell r="J71">
            <v>921174.37300000002</v>
          </cell>
          <cell r="K71">
            <v>948102.826</v>
          </cell>
          <cell r="L71">
            <v>970950.625</v>
          </cell>
          <cell r="M71">
            <v>1000878.6360000001</v>
          </cell>
        </row>
        <row r="72">
          <cell r="A72" t="str">
            <v>IS Iceland</v>
          </cell>
          <cell r="C72">
            <v>5200.4530000000004</v>
          </cell>
          <cell r="D72">
            <v>5238.652</v>
          </cell>
          <cell r="E72">
            <v>5065.6000000000004</v>
          </cell>
          <cell r="F72">
            <v>5095.0349999999999</v>
          </cell>
          <cell r="G72">
            <v>5323.3609999999999</v>
          </cell>
          <cell r="H72">
            <v>5329.99</v>
          </cell>
          <cell r="I72">
            <v>5605.4979999999996</v>
          </cell>
          <cell r="J72">
            <v>5861.3739999999998</v>
          </cell>
          <cell r="K72">
            <v>6173.5280000000002</v>
          </cell>
          <cell r="L72">
            <v>6415.848</v>
          </cell>
          <cell r="M72">
            <v>6735.3530000000001</v>
          </cell>
        </row>
        <row r="73">
          <cell r="A73" t="str">
            <v>NO Norway</v>
          </cell>
          <cell r="C73">
            <v>93528.462</v>
          </cell>
          <cell r="D73">
            <v>97065.620999999999</v>
          </cell>
          <cell r="E73">
            <v>100268.833</v>
          </cell>
          <cell r="F73">
            <v>103001.478</v>
          </cell>
          <cell r="G73">
            <v>108415.476</v>
          </cell>
          <cell r="H73">
            <v>113139.492</v>
          </cell>
          <cell r="I73">
            <v>119084.039</v>
          </cell>
          <cell r="J73">
            <v>125262.96400000001</v>
          </cell>
          <cell r="K73">
            <v>128556.694</v>
          </cell>
          <cell r="L73">
            <v>131299.23499999999</v>
          </cell>
          <cell r="M73">
            <v>134451.15400000001</v>
          </cell>
        </row>
        <row r="74">
          <cell r="A74" t="str">
            <v>CAND Candidate countries (BG, CY, CZ, EE, HU, LV, LT, MT, PL, RO, SK, SI, TR)</v>
          </cell>
          <cell r="C74" t="str">
            <v xml:space="preserve">: </v>
          </cell>
          <cell r="D74" t="str">
            <v xml:space="preserve">: </v>
          </cell>
          <cell r="E74" t="str">
            <v xml:space="preserve">: </v>
          </cell>
          <cell r="F74" t="str">
            <v xml:space="preserve">: </v>
          </cell>
          <cell r="G74" t="str">
            <v xml:space="preserve">: </v>
          </cell>
          <cell r="H74" t="str">
            <v xml:space="preserve">: </v>
          </cell>
          <cell r="I74" t="str">
            <v xml:space="preserve">: </v>
          </cell>
          <cell r="J74" t="str">
            <v xml:space="preserve">: </v>
          </cell>
          <cell r="K74" t="str">
            <v xml:space="preserve">: </v>
          </cell>
          <cell r="L74" t="str">
            <v xml:space="preserve">: </v>
          </cell>
          <cell r="M74" t="str">
            <v xml:space="preserve">: </v>
          </cell>
        </row>
        <row r="75">
          <cell r="A75" t="str">
            <v>BG Bulgaria</v>
          </cell>
          <cell r="C75" t="str">
            <v xml:space="preserve">: </v>
          </cell>
          <cell r="D75">
            <v>10468.915999999999</v>
          </cell>
          <cell r="E75">
            <v>9709.6919999999991</v>
          </cell>
          <cell r="F75">
            <v>9565.9549999999999</v>
          </cell>
          <cell r="G75">
            <v>9739.8950000000004</v>
          </cell>
          <cell r="H75">
            <v>10019.222</v>
          </cell>
          <cell r="I75">
            <v>9077.41</v>
          </cell>
          <cell r="J75">
            <v>8569.0789999999997</v>
          </cell>
          <cell r="K75">
            <v>8911.8359999999993</v>
          </cell>
          <cell r="L75">
            <v>9116.8089999999993</v>
          </cell>
          <cell r="M75">
            <v>9609.116</v>
          </cell>
        </row>
        <row r="76">
          <cell r="A76" t="str">
            <v>CY Cyprus</v>
          </cell>
          <cell r="C76" t="str">
            <v xml:space="preserve">: </v>
          </cell>
          <cell r="D76" t="str">
            <v xml:space="preserve">: </v>
          </cell>
          <cell r="E76">
            <v>5981.3729999999996</v>
          </cell>
          <cell r="F76">
            <v>6023.2920000000004</v>
          </cell>
          <cell r="G76">
            <v>6378.5879999999997</v>
          </cell>
          <cell r="H76">
            <v>6772.2520000000004</v>
          </cell>
          <cell r="I76">
            <v>6899.192</v>
          </cell>
          <cell r="J76">
            <v>7064.8389999999999</v>
          </cell>
          <cell r="K76">
            <v>7418.1059999999998</v>
          </cell>
          <cell r="L76">
            <v>7758.527</v>
          </cell>
          <cell r="M76">
            <v>8154.2209999999995</v>
          </cell>
        </row>
        <row r="77">
          <cell r="A77" t="str">
            <v>CZ Czech Republic</v>
          </cell>
          <cell r="C77">
            <v>41773.777999999998</v>
          </cell>
          <cell r="D77">
            <v>36921.777999999998</v>
          </cell>
          <cell r="E77">
            <v>36734.752999999997</v>
          </cell>
          <cell r="F77">
            <v>36757.493999999999</v>
          </cell>
          <cell r="G77">
            <v>37573.322999999997</v>
          </cell>
          <cell r="H77">
            <v>39804.271000000001</v>
          </cell>
          <cell r="I77">
            <v>41513.430999999997</v>
          </cell>
          <cell r="J77">
            <v>41195.786</v>
          </cell>
          <cell r="K77">
            <v>40766.14</v>
          </cell>
          <cell r="L77">
            <v>40956.968999999997</v>
          </cell>
          <cell r="M77">
            <v>42289.745000000003</v>
          </cell>
        </row>
        <row r="78">
          <cell r="A78" t="str">
            <v>EE Estonia</v>
          </cell>
          <cell r="C78" t="str">
            <v xml:space="preserve">: </v>
          </cell>
          <cell r="D78" t="str">
            <v xml:space="preserve">: </v>
          </cell>
          <cell r="E78" t="str">
            <v xml:space="preserve">: </v>
          </cell>
          <cell r="F78">
            <v>2669.5720000000001</v>
          </cell>
          <cell r="G78">
            <v>2616.6460000000002</v>
          </cell>
          <cell r="H78">
            <v>2728.2719999999999</v>
          </cell>
          <cell r="I78">
            <v>2835.3490000000002</v>
          </cell>
          <cell r="J78">
            <v>3112.9270000000001</v>
          </cell>
          <cell r="K78">
            <v>3256.2069999999999</v>
          </cell>
          <cell r="L78">
            <v>3235.62</v>
          </cell>
          <cell r="M78">
            <v>3466.2719999999999</v>
          </cell>
        </row>
        <row r="79">
          <cell r="A79" t="str">
            <v>HU Hungary</v>
          </cell>
          <cell r="C79" t="str">
            <v xml:space="preserve">: </v>
          </cell>
          <cell r="D79" t="str">
            <v xml:space="preserve">: </v>
          </cell>
          <cell r="E79" t="str">
            <v xml:space="preserve">: </v>
          </cell>
          <cell r="F79" t="str">
            <v xml:space="preserve">: </v>
          </cell>
          <cell r="G79">
            <v>33614.366999999998</v>
          </cell>
          <cell r="H79">
            <v>34118.582000000002</v>
          </cell>
          <cell r="I79">
            <v>34575.671999999999</v>
          </cell>
          <cell r="J79">
            <v>36156.898999999998</v>
          </cell>
          <cell r="K79">
            <v>37913.349000000002</v>
          </cell>
          <cell r="L79">
            <v>39494.847000000002</v>
          </cell>
          <cell r="M79">
            <v>41545.224999999999</v>
          </cell>
        </row>
        <row r="80">
          <cell r="A80" t="str">
            <v>LT Lithuania</v>
          </cell>
          <cell r="C80" t="str">
            <v xml:space="preserve">: </v>
          </cell>
          <cell r="D80">
            <v>7493.1319999999996</v>
          </cell>
          <cell r="E80">
            <v>5900.2160000000003</v>
          </cell>
          <cell r="F80">
            <v>4942.7560000000003</v>
          </cell>
          <cell r="G80">
            <v>4460.0460000000003</v>
          </cell>
          <cell r="H80">
            <v>4606.7870000000003</v>
          </cell>
          <cell r="I80">
            <v>4823.83</v>
          </cell>
          <cell r="J80">
            <v>5174.875</v>
          </cell>
          <cell r="K80">
            <v>5439.4129999999996</v>
          </cell>
          <cell r="L80">
            <v>5227.4709999999995</v>
          </cell>
          <cell r="M80">
            <v>5425.6660000000002</v>
          </cell>
        </row>
        <row r="81">
          <cell r="A81" t="str">
            <v>LV Latvia</v>
          </cell>
          <cell r="C81" t="str">
            <v xml:space="preserve">: </v>
          </cell>
          <cell r="D81">
            <v>6153.9319999999998</v>
          </cell>
          <cell r="E81">
            <v>4008.7449999999999</v>
          </cell>
          <cell r="F81">
            <v>3412.6779999999999</v>
          </cell>
          <cell r="G81">
            <v>3434.8040000000001</v>
          </cell>
          <cell r="H81">
            <v>3378.22</v>
          </cell>
          <cell r="I81">
            <v>3502.558</v>
          </cell>
          <cell r="J81">
            <v>3795.9470000000001</v>
          </cell>
          <cell r="K81">
            <v>3976.558</v>
          </cell>
          <cell r="L81">
            <v>4089.4479999999999</v>
          </cell>
          <cell r="M81">
            <v>4369.335</v>
          </cell>
        </row>
        <row r="82">
          <cell r="A82" t="str">
            <v>MT Malta</v>
          </cell>
          <cell r="C82" t="str">
            <v xml:space="preserve">: </v>
          </cell>
          <cell r="D82" t="str">
            <v xml:space="preserve">: </v>
          </cell>
          <cell r="E82" t="str">
            <v xml:space="preserve">: </v>
          </cell>
          <cell r="F82" t="str">
            <v xml:space="preserve">: </v>
          </cell>
          <cell r="G82" t="str">
            <v xml:space="preserve">: </v>
          </cell>
          <cell r="H82">
            <v>2482.547</v>
          </cell>
          <cell r="I82">
            <v>2581.5259999999998</v>
          </cell>
          <cell r="J82">
            <v>2706.855</v>
          </cell>
          <cell r="K82">
            <v>2799.55</v>
          </cell>
          <cell r="L82">
            <v>2913.2049999999999</v>
          </cell>
          <cell r="M82">
            <v>3074.4470000000001</v>
          </cell>
        </row>
        <row r="83">
          <cell r="A83" t="str">
            <v>PL Poland</v>
          </cell>
          <cell r="C83" t="str">
            <v xml:space="preserve">: </v>
          </cell>
          <cell r="D83" t="str">
            <v xml:space="preserve">: </v>
          </cell>
          <cell r="E83" t="str">
            <v xml:space="preserve">: </v>
          </cell>
          <cell r="F83" t="str">
            <v xml:space="preserve">: </v>
          </cell>
          <cell r="G83" t="str">
            <v xml:space="preserve">: </v>
          </cell>
          <cell r="H83">
            <v>97178.574999999997</v>
          </cell>
          <cell r="I83">
            <v>103037.48</v>
          </cell>
          <cell r="J83">
            <v>110071.787</v>
          </cell>
          <cell r="K83">
            <v>115402.48699999999</v>
          </cell>
          <cell r="L83">
            <v>120076.288</v>
          </cell>
          <cell r="M83">
            <v>124856.694</v>
          </cell>
        </row>
        <row r="84">
          <cell r="A84" t="str">
            <v>RO Romania</v>
          </cell>
          <cell r="C84">
            <v>30215.868999999999</v>
          </cell>
          <cell r="D84">
            <v>26263.393</v>
          </cell>
          <cell r="E84">
            <v>23972.170999999998</v>
          </cell>
          <cell r="F84">
            <v>24336.79</v>
          </cell>
          <cell r="G84">
            <v>25294.351999999999</v>
          </cell>
          <cell r="H84">
            <v>27100.186000000002</v>
          </cell>
          <cell r="I84">
            <v>28170.118999999999</v>
          </cell>
          <cell r="J84">
            <v>26464.960999999999</v>
          </cell>
          <cell r="K84">
            <v>25190.004000000001</v>
          </cell>
          <cell r="L84">
            <v>24900.313999999998</v>
          </cell>
          <cell r="M84">
            <v>25341.743999999999</v>
          </cell>
        </row>
        <row r="85">
          <cell r="A85" t="str">
            <v>SI Slovenia</v>
          </cell>
          <cell r="C85" t="str">
            <v xml:space="preserve">: </v>
          </cell>
          <cell r="D85">
            <v>13453.816000000001</v>
          </cell>
          <cell r="E85">
            <v>12718.744000000001</v>
          </cell>
          <cell r="F85">
            <v>13080.391</v>
          </cell>
          <cell r="G85">
            <v>13777.246999999999</v>
          </cell>
          <cell r="H85">
            <v>14343.098</v>
          </cell>
          <cell r="I85">
            <v>14849.561</v>
          </cell>
          <cell r="J85">
            <v>15526.627</v>
          </cell>
          <cell r="K85">
            <v>16115.418</v>
          </cell>
          <cell r="L85">
            <v>16954.687999999998</v>
          </cell>
          <cell r="M85">
            <v>17736.448</v>
          </cell>
        </row>
        <row r="86">
          <cell r="A86" t="str">
            <v>SK Slovak Republic</v>
          </cell>
          <cell r="C86" t="str">
            <v xml:space="preserve">: </v>
          </cell>
          <cell r="D86" t="str">
            <v xml:space="preserve">: </v>
          </cell>
          <cell r="E86" t="str">
            <v xml:space="preserve">: </v>
          </cell>
          <cell r="F86">
            <v>13071.949000000001</v>
          </cell>
          <cell r="G86">
            <v>13748.678</v>
          </cell>
          <cell r="H86">
            <v>14638.477999999999</v>
          </cell>
          <cell r="I86">
            <v>15493.08</v>
          </cell>
          <cell r="J86">
            <v>16366.67</v>
          </cell>
          <cell r="K86">
            <v>17015.147000000001</v>
          </cell>
          <cell r="L86">
            <v>17239.489000000001</v>
          </cell>
          <cell r="M86">
            <v>17618.751</v>
          </cell>
        </row>
        <row r="87">
          <cell r="A87" t="str">
            <v>TR Turkey</v>
          </cell>
          <cell r="C87">
            <v>110624.27499999999</v>
          </cell>
          <cell r="D87">
            <v>111649.224</v>
          </cell>
          <cell r="E87">
            <v>118330.633</v>
          </cell>
          <cell r="F87">
            <v>127846.807</v>
          </cell>
          <cell r="G87">
            <v>120871.916</v>
          </cell>
          <cell r="H87">
            <v>129564.08</v>
          </cell>
          <cell r="I87">
            <v>138640.45499999999</v>
          </cell>
          <cell r="J87">
            <v>149078.427</v>
          </cell>
          <cell r="K87">
            <v>153687.72399999999</v>
          </cell>
          <cell r="L87">
            <v>146450.64799999999</v>
          </cell>
          <cell r="M87">
            <v>157229.02299999999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G269"/>
  <sheetViews>
    <sheetView showGridLines="0" tabSelected="1" topLeftCell="A203" zoomScale="85" zoomScaleNormal="75" workbookViewId="0">
      <selection activeCell="B259" sqref="B259"/>
    </sheetView>
  </sheetViews>
  <sheetFormatPr defaultColWidth="11.42578125" defaultRowHeight="12.75"/>
  <cols>
    <col min="1" max="1" width="11.42578125" style="87" customWidth="1"/>
    <col min="2" max="2" width="46.140625" style="85" customWidth="1"/>
    <col min="3" max="3" width="10.5703125" style="85" bestFit="1" customWidth="1"/>
    <col min="4" max="4" width="10.42578125" style="85" customWidth="1"/>
    <col min="5" max="5" width="10.85546875" style="85" bestFit="1" customWidth="1"/>
    <col min="6" max="6" width="10.42578125" style="85" bestFit="1" customWidth="1"/>
    <col min="7" max="19" width="10.85546875" style="85" bestFit="1" customWidth="1"/>
    <col min="20" max="20" width="12" style="85" customWidth="1"/>
    <col min="21" max="21" width="10.85546875" style="85" bestFit="1" customWidth="1"/>
    <col min="22" max="22" width="11" style="87" customWidth="1"/>
    <col min="23" max="23" width="13.5703125" style="87" customWidth="1"/>
    <col min="24" max="24" width="11.42578125" style="87" customWidth="1"/>
    <col min="25" max="25" width="19" style="87" bestFit="1" customWidth="1"/>
    <col min="26" max="26" width="11.42578125" style="87" customWidth="1"/>
    <col min="27" max="27" width="14.140625" style="87" bestFit="1" customWidth="1"/>
    <col min="28" max="29" width="11.42578125" style="87" customWidth="1"/>
    <col min="30" max="30" width="16.85546875" style="87" bestFit="1" customWidth="1"/>
    <col min="31" max="32" width="11.42578125" style="87"/>
    <col min="33" max="33" width="14.42578125" style="87" customWidth="1"/>
    <col min="34" max="16384" width="11.42578125" style="87"/>
  </cols>
  <sheetData>
    <row r="1" spans="1:24" s="1" customFormat="1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4" s="1" customFormat="1" ht="13.5" thickBot="1">
      <c r="A2" s="2" t="s">
        <v>0</v>
      </c>
      <c r="B2"/>
      <c r="C2"/>
      <c r="D2"/>
      <c r="E2"/>
      <c r="F2"/>
      <c r="G2"/>
      <c r="H2"/>
      <c r="I2" s="3"/>
      <c r="J2" s="4"/>
      <c r="K2"/>
      <c r="L2"/>
      <c r="M2"/>
      <c r="N2"/>
      <c r="O2"/>
      <c r="P2"/>
      <c r="Q2"/>
      <c r="R2"/>
      <c r="S2"/>
      <c r="T2"/>
      <c r="U2"/>
      <c r="V2"/>
      <c r="W2"/>
    </row>
    <row r="3" spans="1:24" s="1" customFormat="1" ht="12" customHeight="1">
      <c r="B3" s="5" t="s">
        <v>1</v>
      </c>
      <c r="C3" s="6">
        <v>1990</v>
      </c>
      <c r="D3" s="6">
        <v>1991</v>
      </c>
      <c r="E3" s="6">
        <v>1992</v>
      </c>
      <c r="F3" s="6">
        <v>1993</v>
      </c>
      <c r="G3" s="6">
        <v>1994</v>
      </c>
      <c r="H3" s="6">
        <v>1995</v>
      </c>
      <c r="I3" s="6">
        <v>1996</v>
      </c>
      <c r="J3" s="6">
        <v>1997</v>
      </c>
      <c r="K3" s="6">
        <v>1998</v>
      </c>
      <c r="L3" s="7">
        <v>1999</v>
      </c>
      <c r="M3" s="7">
        <v>2000</v>
      </c>
      <c r="N3" s="7">
        <v>2001</v>
      </c>
      <c r="O3" s="7">
        <v>2002</v>
      </c>
      <c r="P3" s="7">
        <v>2003</v>
      </c>
      <c r="Q3" s="7">
        <v>2004</v>
      </c>
      <c r="R3" s="7">
        <v>2005</v>
      </c>
      <c r="S3" s="7">
        <v>2006</v>
      </c>
      <c r="T3" s="7">
        <v>2007</v>
      </c>
      <c r="U3" s="7">
        <v>2008</v>
      </c>
      <c r="V3" s="7">
        <v>2009</v>
      </c>
      <c r="W3" s="7">
        <v>2010</v>
      </c>
      <c r="X3" s="7">
        <v>2011</v>
      </c>
    </row>
    <row r="4" spans="1:24" s="1" customFormat="1" ht="13.5" customHeight="1" thickBot="1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  <c r="R4" s="11"/>
      <c r="S4" s="11"/>
      <c r="T4" s="12"/>
      <c r="U4" s="13"/>
      <c r="V4" s="13"/>
      <c r="W4" s="13"/>
      <c r="X4" s="13"/>
    </row>
    <row r="5" spans="1:24" s="1" customFormat="1" thickTop="1">
      <c r="B5" s="14" t="s">
        <v>2</v>
      </c>
      <c r="C5" s="15">
        <v>4108538.3336199648</v>
      </c>
      <c r="D5" s="15">
        <v>4085257.2887714761</v>
      </c>
      <c r="E5" s="15">
        <v>3934155.254243446</v>
      </c>
      <c r="F5" s="15">
        <v>3864717.1329849977</v>
      </c>
      <c r="G5" s="15">
        <v>3830097.2677274933</v>
      </c>
      <c r="H5" s="15">
        <v>3865809.4896922535</v>
      </c>
      <c r="I5" s="15">
        <v>3974457.1262091589</v>
      </c>
      <c r="J5" s="15">
        <v>3886551.8603813662</v>
      </c>
      <c r="K5" s="15">
        <v>3886154.2388921119</v>
      </c>
      <c r="L5" s="15">
        <v>3829331.5471842582</v>
      </c>
      <c r="M5" s="15">
        <v>3842179.327665627</v>
      </c>
      <c r="N5" s="15">
        <v>3923659.9206823776</v>
      </c>
      <c r="O5" s="15">
        <v>3896727.5432357104</v>
      </c>
      <c r="P5" s="15">
        <v>3986056.6378220585</v>
      </c>
      <c r="Q5" s="15">
        <v>3985737.0926524792</v>
      </c>
      <c r="R5" s="15">
        <v>3963714.9450790128</v>
      </c>
      <c r="S5" s="15">
        <v>3962911.7044383367</v>
      </c>
      <c r="T5" s="15">
        <v>3902158.6362599679</v>
      </c>
      <c r="U5" s="15">
        <v>3824209.7793949996</v>
      </c>
      <c r="V5" s="15">
        <v>3552125.4025818114</v>
      </c>
      <c r="W5" s="15">
        <v>3654519.3863779316</v>
      </c>
      <c r="X5" s="15">
        <v>3507378.5030837716</v>
      </c>
    </row>
    <row r="6" spans="1:24" s="1" customFormat="1" ht="12">
      <c r="B6" s="16" t="s">
        <v>3</v>
      </c>
      <c r="C6" s="17">
        <v>4083718.5958252763</v>
      </c>
      <c r="D6" s="17">
        <v>4061568.1525021871</v>
      </c>
      <c r="E6" s="17">
        <v>3909895.6312990836</v>
      </c>
      <c r="F6" s="17">
        <v>3840444.9721590714</v>
      </c>
      <c r="G6" s="17">
        <v>3806180.3351803222</v>
      </c>
      <c r="H6" s="17">
        <v>3839631.8368061529</v>
      </c>
      <c r="I6" s="17">
        <v>3947874.6032619132</v>
      </c>
      <c r="J6" s="17">
        <v>3860146.9900379069</v>
      </c>
      <c r="K6" s="17">
        <v>3862194.0076265675</v>
      </c>
      <c r="L6" s="17">
        <v>3805888.5177582977</v>
      </c>
      <c r="M6" s="17">
        <v>3818036.297741103</v>
      </c>
      <c r="N6" s="17">
        <v>3900233.0611727666</v>
      </c>
      <c r="O6" s="17">
        <v>3872788.3882657723</v>
      </c>
      <c r="P6" s="17">
        <v>3961429.7407461442</v>
      </c>
      <c r="Q6" s="17">
        <v>3962142.0648466581</v>
      </c>
      <c r="R6" s="17">
        <v>3939127.6694182074</v>
      </c>
      <c r="S6" s="17">
        <v>3937827.9946346101</v>
      </c>
      <c r="T6" s="17">
        <v>3877703.3558409056</v>
      </c>
      <c r="U6" s="17">
        <v>3801028.2537228195</v>
      </c>
      <c r="V6" s="17">
        <v>3530033.3557147551</v>
      </c>
      <c r="W6" s="17">
        <v>3631935.7385513685</v>
      </c>
      <c r="X6" s="17">
        <v>3484616.6943046576</v>
      </c>
    </row>
    <row r="7" spans="1:24" s="1" customFormat="1" ht="12">
      <c r="B7" s="18" t="s">
        <v>4</v>
      </c>
      <c r="C7" s="19">
        <v>1656140.8465587152</v>
      </c>
      <c r="D7" s="19">
        <v>1635016.1565135359</v>
      </c>
      <c r="E7" s="19">
        <v>1556109.7114779858</v>
      </c>
      <c r="F7" s="19">
        <v>1495134.8451926108</v>
      </c>
      <c r="G7" s="19">
        <v>1501198.8199770867</v>
      </c>
      <c r="H7" s="19">
        <v>1503271.632940182</v>
      </c>
      <c r="I7" s="19">
        <v>1534340.6542771996</v>
      </c>
      <c r="J7" s="19">
        <v>1485439.3495548924</v>
      </c>
      <c r="K7" s="19">
        <v>1502695.8597459933</v>
      </c>
      <c r="L7" s="19">
        <v>1462839.5740302196</v>
      </c>
      <c r="M7" s="19">
        <v>1491707.8490642661</v>
      </c>
      <c r="N7" s="19">
        <v>1528936.0151746969</v>
      </c>
      <c r="O7" s="19">
        <v>1547334.0446894763</v>
      </c>
      <c r="P7" s="19">
        <v>1598342.0277498118</v>
      </c>
      <c r="Q7" s="19">
        <v>1585323.9149544786</v>
      </c>
      <c r="R7" s="19">
        <v>1572885.6297684</v>
      </c>
      <c r="S7" s="19">
        <v>1583349.4902328118</v>
      </c>
      <c r="T7" s="19">
        <v>1591033.9957701985</v>
      </c>
      <c r="U7" s="19">
        <v>1516565.0160954287</v>
      </c>
      <c r="V7" s="19">
        <v>1392294.4268944832</v>
      </c>
      <c r="W7" s="19">
        <v>1415775.3748197851</v>
      </c>
      <c r="X7" s="19">
        <v>1393494.9806963371</v>
      </c>
    </row>
    <row r="8" spans="1:24" s="1" customFormat="1" ht="12">
      <c r="B8" s="18" t="s">
        <v>5</v>
      </c>
      <c r="C8" s="19">
        <v>844859.42971997289</v>
      </c>
      <c r="D8" s="19">
        <v>801156.04074622737</v>
      </c>
      <c r="E8" s="19">
        <v>757390.50577946543</v>
      </c>
      <c r="F8" s="19">
        <v>738215.18580832891</v>
      </c>
      <c r="G8" s="19">
        <v>737664.56189870287</v>
      </c>
      <c r="H8" s="19">
        <v>749653.32604682178</v>
      </c>
      <c r="I8" s="19">
        <v>739309.46449387248</v>
      </c>
      <c r="J8" s="19">
        <v>738403.17936365982</v>
      </c>
      <c r="K8" s="19">
        <v>709906.27096068475</v>
      </c>
      <c r="L8" s="19">
        <v>688749.15193278168</v>
      </c>
      <c r="M8" s="19">
        <v>698127.2554590014</v>
      </c>
      <c r="N8" s="19">
        <v>676911.54396674095</v>
      </c>
      <c r="O8" s="19">
        <v>657626.64312842814</v>
      </c>
      <c r="P8" s="19">
        <v>669090.09604426695</v>
      </c>
      <c r="Q8" s="19">
        <v>667451.32416972658</v>
      </c>
      <c r="R8" s="19">
        <v>661151.84797574696</v>
      </c>
      <c r="S8" s="19">
        <v>661499.25593374285</v>
      </c>
      <c r="T8" s="19">
        <v>655295.78240145231</v>
      </c>
      <c r="U8" s="19">
        <v>626976.95709600765</v>
      </c>
      <c r="V8" s="19">
        <v>529564.17733948294</v>
      </c>
      <c r="W8" s="19">
        <v>567863.82708703156</v>
      </c>
      <c r="X8" s="19">
        <v>556382.27331187634</v>
      </c>
    </row>
    <row r="9" spans="1:24" s="1" customFormat="1" ht="12">
      <c r="B9" s="18" t="s">
        <v>6</v>
      </c>
      <c r="C9" s="19">
        <v>761656.18326554634</v>
      </c>
      <c r="D9" s="19">
        <v>769973.16154554195</v>
      </c>
      <c r="E9" s="19">
        <v>791541.29435308604</v>
      </c>
      <c r="F9" s="19">
        <v>795947.79370463965</v>
      </c>
      <c r="G9" s="19">
        <v>801718.06804455561</v>
      </c>
      <c r="H9" s="19">
        <v>814275.11677967093</v>
      </c>
      <c r="I9" s="19">
        <v>838370.97785446595</v>
      </c>
      <c r="J9" s="19">
        <v>851364.00310094445</v>
      </c>
      <c r="K9" s="19">
        <v>878175.35123471019</v>
      </c>
      <c r="L9" s="19">
        <v>898258.85410229908</v>
      </c>
      <c r="M9" s="19">
        <v>895429.1854873969</v>
      </c>
      <c r="N9" s="19">
        <v>910502.75855111261</v>
      </c>
      <c r="O9" s="19">
        <v>921858.03109274362</v>
      </c>
      <c r="P9" s="19">
        <v>931685.57732810092</v>
      </c>
      <c r="Q9" s="19">
        <v>950957.56307446817</v>
      </c>
      <c r="R9" s="19">
        <v>951277.31661118381</v>
      </c>
      <c r="S9" s="19">
        <v>957886.08178710507</v>
      </c>
      <c r="T9" s="19">
        <v>967130.17481165018</v>
      </c>
      <c r="U9" s="19">
        <v>947882.38625788223</v>
      </c>
      <c r="V9" s="19">
        <v>924343.43284561788</v>
      </c>
      <c r="W9" s="19">
        <v>919076.41927707195</v>
      </c>
      <c r="X9" s="19">
        <v>909791.35035306495</v>
      </c>
    </row>
    <row r="10" spans="1:24" s="1" customFormat="1" ht="12">
      <c r="B10" s="18" t="s">
        <v>7</v>
      </c>
      <c r="C10" s="19">
        <v>793293.98688240268</v>
      </c>
      <c r="D10" s="19">
        <v>832389.26622751995</v>
      </c>
      <c r="E10" s="19">
        <v>786007.19980055082</v>
      </c>
      <c r="F10" s="19">
        <v>794319.58257274912</v>
      </c>
      <c r="G10" s="19">
        <v>749620.16515498946</v>
      </c>
      <c r="H10" s="19">
        <v>756788.29331501294</v>
      </c>
      <c r="I10" s="19">
        <v>821639.53733595391</v>
      </c>
      <c r="J10" s="19">
        <v>771470.30748105049</v>
      </c>
      <c r="K10" s="19">
        <v>757702.29811503144</v>
      </c>
      <c r="L10" s="19">
        <v>743418.98376344005</v>
      </c>
      <c r="M10" s="19">
        <v>720761.68655316555</v>
      </c>
      <c r="N10" s="19">
        <v>773013.5130926962</v>
      </c>
      <c r="O10" s="19">
        <v>735348.1700398773</v>
      </c>
      <c r="P10" s="19">
        <v>751244.36101938388</v>
      </c>
      <c r="Q10" s="19">
        <v>746611.23574088071</v>
      </c>
      <c r="R10" s="19">
        <v>741696.51831540978</v>
      </c>
      <c r="S10" s="19">
        <v>723868.14084040571</v>
      </c>
      <c r="T10" s="19">
        <v>652620.76994669065</v>
      </c>
      <c r="U10" s="19">
        <v>698761.66730332735</v>
      </c>
      <c r="V10" s="19">
        <v>673949.27979178657</v>
      </c>
      <c r="W10" s="19">
        <v>719737.03896836471</v>
      </c>
      <c r="X10" s="19">
        <v>615461.12197911029</v>
      </c>
    </row>
    <row r="11" spans="1:24" s="1" customFormat="1" ht="12">
      <c r="B11" s="18" t="s">
        <v>8</v>
      </c>
      <c r="C11" s="19">
        <v>27768.149398639376</v>
      </c>
      <c r="D11" s="19">
        <v>23033.527469363009</v>
      </c>
      <c r="E11" s="19">
        <v>18846.919887995682</v>
      </c>
      <c r="F11" s="19">
        <v>16827.564880744012</v>
      </c>
      <c r="G11" s="19">
        <v>15978.720104987811</v>
      </c>
      <c r="H11" s="19">
        <v>15643.46772446622</v>
      </c>
      <c r="I11" s="19">
        <v>14213.969300421113</v>
      </c>
      <c r="J11" s="19">
        <v>13470.150537359565</v>
      </c>
      <c r="K11" s="19">
        <v>13714.227570149091</v>
      </c>
      <c r="L11" s="19">
        <v>12621.953929557911</v>
      </c>
      <c r="M11" s="19">
        <v>12010.321177272968</v>
      </c>
      <c r="N11" s="19">
        <v>10869.230387518855</v>
      </c>
      <c r="O11" s="19">
        <v>10621.499315247474</v>
      </c>
      <c r="P11" s="19">
        <v>11067.678604581099</v>
      </c>
      <c r="Q11" s="19">
        <v>11798.026907103322</v>
      </c>
      <c r="R11" s="19">
        <v>12116.356747466452</v>
      </c>
      <c r="S11" s="19">
        <v>11225.025840545582</v>
      </c>
      <c r="T11" s="19">
        <v>11622.632910913442</v>
      </c>
      <c r="U11" s="19">
        <v>10842.226970173864</v>
      </c>
      <c r="V11" s="19">
        <v>9882.0388433837197</v>
      </c>
      <c r="W11" s="19">
        <v>9483.0783991146582</v>
      </c>
      <c r="X11" s="19">
        <v>9486.9679642690844</v>
      </c>
    </row>
    <row r="12" spans="1:24" s="1" customFormat="1" ht="12">
      <c r="B12" s="16" t="s">
        <v>9</v>
      </c>
      <c r="C12" s="17">
        <v>24819.737794689368</v>
      </c>
      <c r="D12" s="17">
        <v>23689.136269288563</v>
      </c>
      <c r="E12" s="17">
        <v>24259.622944362909</v>
      </c>
      <c r="F12" s="17">
        <v>24272.160825926294</v>
      </c>
      <c r="G12" s="17">
        <v>23916.932547170862</v>
      </c>
      <c r="H12" s="17">
        <v>26177.652886099699</v>
      </c>
      <c r="I12" s="17">
        <v>26582.522947244946</v>
      </c>
      <c r="J12" s="17">
        <v>26404.870343459203</v>
      </c>
      <c r="K12" s="17">
        <v>23960.231265543003</v>
      </c>
      <c r="L12" s="17">
        <v>23443.029425960456</v>
      </c>
      <c r="M12" s="17">
        <v>24143.029924524344</v>
      </c>
      <c r="N12" s="17">
        <v>23426.85950961179</v>
      </c>
      <c r="O12" s="17">
        <v>23939.154969937812</v>
      </c>
      <c r="P12" s="17">
        <v>24626.897075914727</v>
      </c>
      <c r="Q12" s="17">
        <v>23595.027805821319</v>
      </c>
      <c r="R12" s="17">
        <v>24587.275660806819</v>
      </c>
      <c r="S12" s="17">
        <v>25083.709803724731</v>
      </c>
      <c r="T12" s="17">
        <v>24455.280419062488</v>
      </c>
      <c r="U12" s="17">
        <v>23181.525672179818</v>
      </c>
      <c r="V12" s="17">
        <v>22092.04686705675</v>
      </c>
      <c r="W12" s="17">
        <v>22583.647826564142</v>
      </c>
      <c r="X12" s="17">
        <v>22761.808779114075</v>
      </c>
    </row>
    <row r="13" spans="1:24" s="1" customFormat="1" ht="12">
      <c r="B13" s="18" t="s">
        <v>10</v>
      </c>
      <c r="C13" s="19">
        <v>4473.7181424712871</v>
      </c>
      <c r="D13" s="19">
        <v>3213.2971741840083</v>
      </c>
      <c r="E13" s="19">
        <v>3207.1922667469044</v>
      </c>
      <c r="F13" s="19">
        <v>2883.9955152443795</v>
      </c>
      <c r="G13" s="19">
        <v>1668.3741192298128</v>
      </c>
      <c r="H13" s="19">
        <v>2642.3215722627992</v>
      </c>
      <c r="I13" s="19">
        <v>2663.8445527336162</v>
      </c>
      <c r="J13" s="19">
        <v>3747.7852076930221</v>
      </c>
      <c r="K13" s="19">
        <v>1972.9470122116375</v>
      </c>
      <c r="L13" s="19">
        <v>2915.2583497270475</v>
      </c>
      <c r="M13" s="19">
        <v>3643.0997626192188</v>
      </c>
      <c r="N13" s="19">
        <v>2968.8420301678739</v>
      </c>
      <c r="O13" s="19">
        <v>3190.2646863364571</v>
      </c>
      <c r="P13" s="19">
        <v>3762.3424654885562</v>
      </c>
      <c r="Q13" s="19">
        <v>3590.4740230259854</v>
      </c>
      <c r="R13" s="19">
        <v>3040.9984568780246</v>
      </c>
      <c r="S13" s="19">
        <v>3362.0793818611496</v>
      </c>
      <c r="T13" s="19">
        <v>3120.4118693535675</v>
      </c>
      <c r="U13" s="19">
        <v>2887.9306035152649</v>
      </c>
      <c r="V13" s="19">
        <v>2054.8131824492762</v>
      </c>
      <c r="W13" s="19">
        <v>3200.3063197663228</v>
      </c>
      <c r="X13" s="19">
        <v>3382.7823164553879</v>
      </c>
    </row>
    <row r="14" spans="1:24" s="1" customFormat="1" thickBot="1">
      <c r="B14" s="20" t="s">
        <v>11</v>
      </c>
      <c r="C14" s="19">
        <v>20346.019652218078</v>
      </c>
      <c r="D14" s="19">
        <v>20475.839095104559</v>
      </c>
      <c r="E14" s="19">
        <v>21052.430677616008</v>
      </c>
      <c r="F14" s="19">
        <v>21388.165310681918</v>
      </c>
      <c r="G14" s="19">
        <v>22248.55842794105</v>
      </c>
      <c r="H14" s="19">
        <v>23535.331313836905</v>
      </c>
      <c r="I14" s="19">
        <v>23918.678394511335</v>
      </c>
      <c r="J14" s="19">
        <v>22657.085135766181</v>
      </c>
      <c r="K14" s="19">
        <v>21987.284253331363</v>
      </c>
      <c r="L14" s="19">
        <v>20527.771076233406</v>
      </c>
      <c r="M14" s="19">
        <v>20499.930161905122</v>
      </c>
      <c r="N14" s="19">
        <v>20458.017479443915</v>
      </c>
      <c r="O14" s="19">
        <v>20748.890283601359</v>
      </c>
      <c r="P14" s="19">
        <v>20864.55461042617</v>
      </c>
      <c r="Q14" s="19">
        <v>20004.553782795341</v>
      </c>
      <c r="R14" s="19">
        <v>21546.277203928792</v>
      </c>
      <c r="S14" s="19">
        <v>21721.630421863578</v>
      </c>
      <c r="T14" s="19">
        <v>21334.868549708925</v>
      </c>
      <c r="U14" s="19">
        <v>20293.595068664552</v>
      </c>
      <c r="V14" s="19">
        <v>20037.233684607465</v>
      </c>
      <c r="W14" s="19">
        <v>19383.341506797813</v>
      </c>
      <c r="X14" s="19">
        <v>19379.026462658687</v>
      </c>
    </row>
    <row r="15" spans="1:24" s="1" customFormat="1" ht="12">
      <c r="B15" s="21" t="s">
        <v>12</v>
      </c>
      <c r="C15" s="15">
        <v>281846.27170651499</v>
      </c>
      <c r="D15" s="15">
        <v>254437.24342951749</v>
      </c>
      <c r="E15" s="15">
        <v>244231.2275366727</v>
      </c>
      <c r="F15" s="15">
        <v>234921.3412040965</v>
      </c>
      <c r="G15" s="15">
        <v>251908.59545254181</v>
      </c>
      <c r="H15" s="15">
        <v>259793.18711113391</v>
      </c>
      <c r="I15" s="15">
        <v>251407.07854285976</v>
      </c>
      <c r="J15" s="15">
        <v>256616.19443695282</v>
      </c>
      <c r="K15" s="15">
        <v>253900.12644687461</v>
      </c>
      <c r="L15" s="15">
        <v>245813.6568997023</v>
      </c>
      <c r="M15" s="15">
        <v>257473.36418688108</v>
      </c>
      <c r="N15" s="15">
        <v>247276.12709770707</v>
      </c>
      <c r="O15" s="15">
        <v>246780.00718868719</v>
      </c>
      <c r="P15" s="15">
        <v>256151.72466667704</v>
      </c>
      <c r="Q15" s="15">
        <v>267246.07916153292</v>
      </c>
      <c r="R15" s="15">
        <v>270241.73246659781</v>
      </c>
      <c r="S15" s="15">
        <v>275370.66908993304</v>
      </c>
      <c r="T15" s="15">
        <v>282699.78318238101</v>
      </c>
      <c r="U15" s="15">
        <v>266217.48171551514</v>
      </c>
      <c r="V15" s="15">
        <v>208404.3202177432</v>
      </c>
      <c r="W15" s="15">
        <v>226039.23956520774</v>
      </c>
      <c r="X15" s="15">
        <v>226069.47618518403</v>
      </c>
    </row>
    <row r="16" spans="1:24" s="1" customFormat="1" ht="12">
      <c r="B16" s="22" t="s">
        <v>13</v>
      </c>
      <c r="C16" s="23">
        <v>148927.91036297171</v>
      </c>
      <c r="D16" s="23">
        <v>136083.08206299477</v>
      </c>
      <c r="E16" s="23">
        <v>131452.91011781365</v>
      </c>
      <c r="F16" s="23">
        <v>125746.46961204003</v>
      </c>
      <c r="G16" s="23">
        <v>133977.68357349388</v>
      </c>
      <c r="H16" s="23">
        <v>139260.70167029722</v>
      </c>
      <c r="I16" s="23">
        <v>134752.24635081185</v>
      </c>
      <c r="J16" s="23">
        <v>137798.21702334913</v>
      </c>
      <c r="K16" s="23">
        <v>139897.34653297125</v>
      </c>
      <c r="L16" s="23">
        <v>139766.81933697205</v>
      </c>
      <c r="M16" s="23">
        <v>142152.80218967304</v>
      </c>
      <c r="N16" s="23">
        <v>139495.99967184616</v>
      </c>
      <c r="O16" s="23">
        <v>139437.62562978771</v>
      </c>
      <c r="P16" s="23">
        <v>140851.30185894575</v>
      </c>
      <c r="Q16" s="23">
        <v>147053.31942489522</v>
      </c>
      <c r="R16" s="23">
        <v>147002.05048223841</v>
      </c>
      <c r="S16" s="23">
        <v>150935.2036711346</v>
      </c>
      <c r="T16" s="23">
        <v>156108.72436738422</v>
      </c>
      <c r="U16" s="23">
        <v>145777.33490450229</v>
      </c>
      <c r="V16" s="23">
        <v>116401.29457400535</v>
      </c>
      <c r="W16" s="23">
        <v>118610.26133355478</v>
      </c>
      <c r="X16" s="23">
        <v>119071.49834878006</v>
      </c>
    </row>
    <row r="17" spans="2:24" s="1" customFormat="1" ht="12">
      <c r="B17" s="22" t="s">
        <v>14</v>
      </c>
      <c r="C17" s="23">
        <v>43544.125546040377</v>
      </c>
      <c r="D17" s="23">
        <v>40766.404546972924</v>
      </c>
      <c r="E17" s="23">
        <v>38407.067116013299</v>
      </c>
      <c r="F17" s="23">
        <v>37110.776668435617</v>
      </c>
      <c r="G17" s="23">
        <v>39855.770289037057</v>
      </c>
      <c r="H17" s="23">
        <v>43259.693764109623</v>
      </c>
      <c r="I17" s="23">
        <v>43339.590401244539</v>
      </c>
      <c r="J17" s="23">
        <v>41336.043199657564</v>
      </c>
      <c r="K17" s="23">
        <v>40447.982819098186</v>
      </c>
      <c r="L17" s="23">
        <v>40146.296563085678</v>
      </c>
      <c r="M17" s="23">
        <v>43544.434926300157</v>
      </c>
      <c r="N17" s="23">
        <v>41433.855031743093</v>
      </c>
      <c r="O17" s="23">
        <v>40340.074409122564</v>
      </c>
      <c r="P17" s="23">
        <v>42342.301233176193</v>
      </c>
      <c r="Q17" s="23">
        <v>42996.027063688729</v>
      </c>
      <c r="R17" s="23">
        <v>44531.448387091688</v>
      </c>
      <c r="S17" s="23">
        <v>42267.787499047176</v>
      </c>
      <c r="T17" s="23">
        <v>44818.147418873501</v>
      </c>
      <c r="U17" s="23">
        <v>43281.519672296301</v>
      </c>
      <c r="V17" s="23">
        <v>37859.35770720186</v>
      </c>
      <c r="W17" s="23">
        <v>41080.535894876382</v>
      </c>
      <c r="X17" s="23">
        <v>42949.179155283615</v>
      </c>
    </row>
    <row r="18" spans="2:24" s="1" customFormat="1" ht="12">
      <c r="B18" s="22" t="s">
        <v>15</v>
      </c>
      <c r="C18" s="23">
        <v>88022.479539291133</v>
      </c>
      <c r="D18" s="23">
        <v>76285.959159500722</v>
      </c>
      <c r="E18" s="23">
        <v>72922.768191093623</v>
      </c>
      <c r="F18" s="23">
        <v>70744.193508651922</v>
      </c>
      <c r="G18" s="23">
        <v>76692.072823403782</v>
      </c>
      <c r="H18" s="23">
        <v>75795.29538282186</v>
      </c>
      <c r="I18" s="23">
        <v>71966.198748828916</v>
      </c>
      <c r="J18" s="23">
        <v>76005.836020131173</v>
      </c>
      <c r="K18" s="23">
        <v>71860.438598238848</v>
      </c>
      <c r="L18" s="23">
        <v>64468.321614159613</v>
      </c>
      <c r="M18" s="23">
        <v>70033.29214198362</v>
      </c>
      <c r="N18" s="23">
        <v>64675.616688468152</v>
      </c>
      <c r="O18" s="23">
        <v>65406.668187029543</v>
      </c>
      <c r="P18" s="23">
        <v>71507.537200065126</v>
      </c>
      <c r="Q18" s="23">
        <v>75604.524193006451</v>
      </c>
      <c r="R18" s="23">
        <v>76669.787427919015</v>
      </c>
      <c r="S18" s="23">
        <v>80373.822318130085</v>
      </c>
      <c r="T18" s="23">
        <v>79996.42707793157</v>
      </c>
      <c r="U18" s="23">
        <v>75455.434144398547</v>
      </c>
      <c r="V18" s="23">
        <v>52506.70552816592</v>
      </c>
      <c r="W18" s="23">
        <v>64569.20953053001</v>
      </c>
      <c r="X18" s="23">
        <v>62385.262906401615</v>
      </c>
    </row>
    <row r="19" spans="2:24" s="1" customFormat="1" ht="12">
      <c r="B19" s="22" t="s">
        <v>16</v>
      </c>
      <c r="C19" s="23">
        <v>86.689445116727285</v>
      </c>
      <c r="D19" s="23">
        <v>63.470245311342275</v>
      </c>
      <c r="E19" s="23">
        <v>67.847225505957269</v>
      </c>
      <c r="F19" s="23">
        <v>64.16513130057227</v>
      </c>
      <c r="G19" s="23">
        <v>43.418298695187268</v>
      </c>
      <c r="H19" s="23">
        <v>35.956360489802272</v>
      </c>
      <c r="I19" s="23">
        <v>62.778259084417272</v>
      </c>
      <c r="J19" s="23">
        <v>62.210076079032262</v>
      </c>
      <c r="K19" s="23">
        <v>55.787793073647265</v>
      </c>
      <c r="L19" s="23">
        <v>65.683721268262275</v>
      </c>
      <c r="M19" s="23">
        <v>61.604582611150001</v>
      </c>
      <c r="N19" s="23">
        <v>56.392120715765003</v>
      </c>
      <c r="O19" s="23">
        <v>45.526865373475005</v>
      </c>
      <c r="P19" s="23">
        <v>59.640542262894996</v>
      </c>
      <c r="Q19" s="23">
        <v>55.020882911454997</v>
      </c>
      <c r="R19" s="23">
        <v>48.432737533669993</v>
      </c>
      <c r="S19" s="23">
        <v>32.621697138249999</v>
      </c>
      <c r="T19" s="23">
        <v>42.879590318999995</v>
      </c>
      <c r="U19" s="23">
        <v>52.101696738569999</v>
      </c>
      <c r="V19" s="23">
        <v>49.14655878664</v>
      </c>
      <c r="W19" s="23">
        <v>47.727442913209998</v>
      </c>
      <c r="X19" s="23">
        <v>38.097129214121061</v>
      </c>
    </row>
    <row r="20" spans="2:24" s="1" customFormat="1" ht="12">
      <c r="B20" s="16" t="s">
        <v>17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spans="2:24" s="1" customFormat="1" ht="12">
      <c r="B21" s="16" t="s">
        <v>18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</row>
    <row r="22" spans="2:24" s="1" customFormat="1" thickBot="1">
      <c r="B22" s="22" t="s">
        <v>19</v>
      </c>
      <c r="C22" s="23">
        <v>1265.0668130949998</v>
      </c>
      <c r="D22" s="23">
        <v>1238.3274147378002</v>
      </c>
      <c r="E22" s="23">
        <v>1380.6348862462667</v>
      </c>
      <c r="F22" s="23">
        <v>1255.7362836684003</v>
      </c>
      <c r="G22" s="23">
        <v>1339.6504679119332</v>
      </c>
      <c r="H22" s="23">
        <v>1441.5399334154663</v>
      </c>
      <c r="I22" s="23">
        <v>1286.2647828899999</v>
      </c>
      <c r="J22" s="23">
        <v>1413.8881177359335</v>
      </c>
      <c r="K22" s="23">
        <v>1638.5707034926672</v>
      </c>
      <c r="L22" s="23">
        <v>1366.5356642166662</v>
      </c>
      <c r="M22" s="23">
        <v>1681.2303463130663</v>
      </c>
      <c r="N22" s="23">
        <v>1614.2635849339333</v>
      </c>
      <c r="O22" s="23">
        <v>1550.1120973738668</v>
      </c>
      <c r="P22" s="23">
        <v>1390.9438322270667</v>
      </c>
      <c r="Q22" s="23">
        <v>1537.1875970310662</v>
      </c>
      <c r="R22" s="23">
        <v>1990.0134318150033</v>
      </c>
      <c r="S22" s="23">
        <v>1761.2339044829998</v>
      </c>
      <c r="T22" s="23">
        <v>1733.6047278726701</v>
      </c>
      <c r="U22" s="23">
        <v>1651.0912975794663</v>
      </c>
      <c r="V22" s="23">
        <v>1587.8158495834334</v>
      </c>
      <c r="W22" s="23">
        <v>1731.5053633333328</v>
      </c>
      <c r="X22" s="23">
        <v>1625.4386455045435</v>
      </c>
    </row>
    <row r="23" spans="2:24" s="1" customFormat="1" thickBot="1">
      <c r="B23" s="25" t="s">
        <v>20</v>
      </c>
      <c r="C23" s="26">
        <v>11703.419092813465</v>
      </c>
      <c r="D23" s="26">
        <v>11205.734872507835</v>
      </c>
      <c r="E23" s="26">
        <v>10591.586023561595</v>
      </c>
      <c r="F23" s="26">
        <v>10084.958676285112</v>
      </c>
      <c r="G23" s="26">
        <v>8835.3568701688982</v>
      </c>
      <c r="H23" s="26">
        <v>8866.7866226792921</v>
      </c>
      <c r="I23" s="26">
        <v>8843.1208952427205</v>
      </c>
      <c r="J23" s="26">
        <v>8923.8974678444993</v>
      </c>
      <c r="K23" s="26">
        <v>8995.3084551557731</v>
      </c>
      <c r="L23" s="26">
        <v>8819.1120485787415</v>
      </c>
      <c r="M23" s="26">
        <v>8748.6823095098789</v>
      </c>
      <c r="N23" s="26">
        <v>8441.8460193440624</v>
      </c>
      <c r="O23" s="26">
        <v>8337.3136301546456</v>
      </c>
      <c r="P23" s="26">
        <v>8165.75697765717</v>
      </c>
      <c r="Q23" s="26">
        <v>8149.6729887534393</v>
      </c>
      <c r="R23" s="26">
        <v>8153.6018268332127</v>
      </c>
      <c r="S23" s="26">
        <v>8124.3611299677777</v>
      </c>
      <c r="T23" s="26">
        <v>7762.9801794594396</v>
      </c>
      <c r="U23" s="26">
        <v>7395.076117886043</v>
      </c>
      <c r="V23" s="26">
        <v>6697.7339838464877</v>
      </c>
      <c r="W23" s="26">
        <v>7007.6250174430361</v>
      </c>
      <c r="X23" s="26">
        <v>6881.3156480355765</v>
      </c>
    </row>
    <row r="24" spans="2:24" s="1" customFormat="1" ht="12">
      <c r="B24" s="21" t="s">
        <v>21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</row>
    <row r="25" spans="2:24" s="1" customFormat="1" ht="12">
      <c r="B25" s="22" t="s">
        <v>22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</row>
    <row r="26" spans="2:24" s="1" customFormat="1" ht="12">
      <c r="B26" s="22" t="s">
        <v>23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</row>
    <row r="27" spans="2:24" s="1" customFormat="1" ht="12">
      <c r="B27" s="22" t="s">
        <v>24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</row>
    <row r="28" spans="2:24" s="1" customFormat="1" ht="12">
      <c r="B28" s="27" t="s">
        <v>25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</row>
    <row r="29" spans="2:24" s="1" customFormat="1" ht="12">
      <c r="B29" s="22" t="s">
        <v>26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</row>
    <row r="30" spans="2:24" s="1" customFormat="1" ht="12">
      <c r="B30" s="22" t="s">
        <v>27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</row>
    <row r="31" spans="2:24" s="1" customFormat="1" thickBot="1">
      <c r="B31" s="22" t="s">
        <v>19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</row>
    <row r="32" spans="2:24" s="1" customFormat="1" ht="12">
      <c r="B32" s="21" t="s">
        <v>28</v>
      </c>
      <c r="C32" s="15">
        <v>-264098.53831472353</v>
      </c>
      <c r="D32" s="15">
        <v>-305660.57286482962</v>
      </c>
      <c r="E32" s="15">
        <v>-294734.2648743164</v>
      </c>
      <c r="F32" s="15">
        <v>-288035.68760270695</v>
      </c>
      <c r="G32" s="15">
        <v>-290360.20528919017</v>
      </c>
      <c r="H32" s="15">
        <v>-287219.31332219782</v>
      </c>
      <c r="I32" s="15">
        <v>-291821.99076251726</v>
      </c>
      <c r="J32" s="15">
        <v>-292488.57245675527</v>
      </c>
      <c r="K32" s="15">
        <v>-293738.1778116913</v>
      </c>
      <c r="L32" s="15">
        <v>-308309.32428488508</v>
      </c>
      <c r="M32" s="15">
        <v>-289946.50439224613</v>
      </c>
      <c r="N32" s="15">
        <v>-320452.48867353238</v>
      </c>
      <c r="O32" s="15">
        <v>-265408.89406982932</v>
      </c>
      <c r="P32" s="15">
        <v>-243754.08934538258</v>
      </c>
      <c r="Q32" s="15">
        <v>-269430.00138513907</v>
      </c>
      <c r="R32" s="15">
        <v>-282526.78561974841</v>
      </c>
      <c r="S32" s="15">
        <v>-306358.8387711579</v>
      </c>
      <c r="T32" s="15">
        <v>-269001.07414665801</v>
      </c>
      <c r="U32" s="15">
        <v>-311132.66860537493</v>
      </c>
      <c r="V32" s="15">
        <v>-321937.35194484808</v>
      </c>
      <c r="W32" s="15">
        <v>-296404.15647026652</v>
      </c>
      <c r="X32" s="15">
        <v>-298306.57969767088</v>
      </c>
    </row>
    <row r="33" spans="2:24" s="1" customFormat="1" ht="12">
      <c r="B33" s="22" t="s">
        <v>29</v>
      </c>
      <c r="C33" s="19">
        <v>-383814.84324671113</v>
      </c>
      <c r="D33" s="19">
        <v>-423788.38310575514</v>
      </c>
      <c r="E33" s="19">
        <v>-412781.88679844327</v>
      </c>
      <c r="F33" s="19">
        <v>-408565.81202162249</v>
      </c>
      <c r="G33" s="19">
        <v>-411645.00689073239</v>
      </c>
      <c r="H33" s="19">
        <v>-407132.69645881507</v>
      </c>
      <c r="I33" s="19">
        <v>-408558.55547464767</v>
      </c>
      <c r="J33" s="19">
        <v>-406184.72999806219</v>
      </c>
      <c r="K33" s="19">
        <v>-409586.16516735923</v>
      </c>
      <c r="L33" s="19">
        <v>-420303.13813953107</v>
      </c>
      <c r="M33" s="19">
        <v>-396218.60544926318</v>
      </c>
      <c r="N33" s="19">
        <v>-426217.93257979368</v>
      </c>
      <c r="O33" s="19">
        <v>-373223.51322170388</v>
      </c>
      <c r="P33" s="19">
        <v>-357839.79168740573</v>
      </c>
      <c r="Q33" s="19">
        <v>-374916.77222328866</v>
      </c>
      <c r="R33" s="19">
        <v>-384493.4961691589</v>
      </c>
      <c r="S33" s="19">
        <v>-406509.01405691868</v>
      </c>
      <c r="T33" s="19">
        <v>-376094.90387851786</v>
      </c>
      <c r="U33" s="19">
        <v>-415930.51978294109</v>
      </c>
      <c r="V33" s="19">
        <v>-422374.64608374023</v>
      </c>
      <c r="W33" s="19">
        <v>-392947.50001464528</v>
      </c>
      <c r="X33" s="19">
        <v>-398160.97954960313</v>
      </c>
    </row>
    <row r="34" spans="2:24" s="1" customFormat="1" ht="12">
      <c r="B34" s="22" t="s">
        <v>30</v>
      </c>
      <c r="C34" s="19">
        <v>86296.199434835275</v>
      </c>
      <c r="D34" s="19">
        <v>83085.585901243816</v>
      </c>
      <c r="E34" s="19">
        <v>85329.900424798921</v>
      </c>
      <c r="F34" s="19">
        <v>83555.257860620375</v>
      </c>
      <c r="G34" s="19">
        <v>84933.166280678983</v>
      </c>
      <c r="H34" s="19">
        <v>88016.419203211233</v>
      </c>
      <c r="I34" s="19">
        <v>84039.416174482612</v>
      </c>
      <c r="J34" s="19">
        <v>82617.823402077585</v>
      </c>
      <c r="K34" s="19">
        <v>80568.812678475879</v>
      </c>
      <c r="L34" s="19">
        <v>81332.602518139873</v>
      </c>
      <c r="M34" s="19">
        <v>77898.088995237864</v>
      </c>
      <c r="N34" s="19">
        <v>77081.831013577583</v>
      </c>
      <c r="O34" s="19">
        <v>81874.007700724629</v>
      </c>
      <c r="P34" s="19">
        <v>87831.941476011707</v>
      </c>
      <c r="Q34" s="19">
        <v>79008.024117384848</v>
      </c>
      <c r="R34" s="19">
        <v>75825.058439370274</v>
      </c>
      <c r="S34" s="19">
        <v>73406.315174898133</v>
      </c>
      <c r="T34" s="19">
        <v>75338.120270933781</v>
      </c>
      <c r="U34" s="19">
        <v>73799.13854838461</v>
      </c>
      <c r="V34" s="19">
        <v>72670.173859079747</v>
      </c>
      <c r="W34" s="19">
        <v>74357.867558201964</v>
      </c>
      <c r="X34" s="19">
        <v>77255.48146915801</v>
      </c>
    </row>
    <row r="35" spans="2:24" s="1" customFormat="1" ht="12">
      <c r="B35" s="22" t="s">
        <v>31</v>
      </c>
      <c r="C35" s="19">
        <v>2963.6927523260188</v>
      </c>
      <c r="D35" s="19">
        <v>2503.3944735431164</v>
      </c>
      <c r="E35" s="19">
        <v>-629.63473607433457</v>
      </c>
      <c r="F35" s="19">
        <v>1703.4438476100036</v>
      </c>
      <c r="G35" s="19">
        <v>-56.488389532173869</v>
      </c>
      <c r="H35" s="19">
        <v>-4022.8870744095302</v>
      </c>
      <c r="I35" s="19">
        <v>-3305.7032783479481</v>
      </c>
      <c r="J35" s="19">
        <v>-2752.7235987523118</v>
      </c>
      <c r="K35" s="19">
        <v>-621.23810061183724</v>
      </c>
      <c r="L35" s="19">
        <v>-4126.5441370606995</v>
      </c>
      <c r="M35" s="19">
        <v>-6617.7249322121916</v>
      </c>
      <c r="N35" s="19">
        <v>-7851.0092830156836</v>
      </c>
      <c r="O35" s="19">
        <v>-10360.238996207177</v>
      </c>
      <c r="P35" s="19">
        <v>-10867.571092435644</v>
      </c>
      <c r="Q35" s="19">
        <v>-12026.502497669509</v>
      </c>
      <c r="R35" s="19">
        <v>-12667.806136771465</v>
      </c>
      <c r="S35" s="19">
        <v>-12662.759174348144</v>
      </c>
      <c r="T35" s="19">
        <v>-7114.9021892810806</v>
      </c>
      <c r="U35" s="19">
        <v>-10747.454387788639</v>
      </c>
      <c r="V35" s="19">
        <v>-11482.2160685372</v>
      </c>
      <c r="W35" s="19">
        <v>-13172.983981562273</v>
      </c>
      <c r="X35" s="19">
        <v>-12758.156223945347</v>
      </c>
    </row>
    <row r="36" spans="2:24" s="1" customFormat="1" ht="12">
      <c r="B36" s="22" t="s">
        <v>32</v>
      </c>
      <c r="C36" s="19">
        <v>5436.2208513689284</v>
      </c>
      <c r="D36" s="19">
        <v>5564.59120554328</v>
      </c>
      <c r="E36" s="19">
        <v>5536.4181960024553</v>
      </c>
      <c r="F36" s="19">
        <v>5428.6617930920802</v>
      </c>
      <c r="G36" s="19">
        <v>5611.3821774847474</v>
      </c>
      <c r="H36" s="19">
        <v>5643.8299618669671</v>
      </c>
      <c r="I36" s="19">
        <v>5645.0028026504515</v>
      </c>
      <c r="J36" s="19">
        <v>5544.4939214441956</v>
      </c>
      <c r="K36" s="19">
        <v>5464.1946442965582</v>
      </c>
      <c r="L36" s="19">
        <v>5946.0885587969906</v>
      </c>
      <c r="M36" s="19">
        <v>6229.4738072268219</v>
      </c>
      <c r="N36" s="19">
        <v>6654.6292556890676</v>
      </c>
      <c r="O36" s="19">
        <v>5780.4853430863004</v>
      </c>
      <c r="P36" s="19">
        <v>6176.3459280028965</v>
      </c>
      <c r="Q36" s="19">
        <v>6238.1121255967146</v>
      </c>
      <c r="R36" s="19">
        <v>6307.3399813756741</v>
      </c>
      <c r="S36" s="19">
        <v>6167.8798397459095</v>
      </c>
      <c r="T36" s="19">
        <v>6159.0245114077043</v>
      </c>
      <c r="U36" s="19">
        <v>5453.6262298429501</v>
      </c>
      <c r="V36" s="19">
        <v>5936.8610987071334</v>
      </c>
      <c r="W36" s="19">
        <v>5583.9895457906441</v>
      </c>
      <c r="X36" s="19">
        <v>5663.1758526821131</v>
      </c>
    </row>
    <row r="37" spans="2:24" s="1" customFormat="1" ht="12">
      <c r="B37" s="22" t="s">
        <v>33</v>
      </c>
      <c r="C37" s="19">
        <v>27640.118096537815</v>
      </c>
      <c r="D37" s="19">
        <v>28568.463476080498</v>
      </c>
      <c r="E37" s="19">
        <v>29026.033782233761</v>
      </c>
      <c r="F37" s="19">
        <v>29341.245934223432</v>
      </c>
      <c r="G37" s="19">
        <v>30756.931875393704</v>
      </c>
      <c r="H37" s="19">
        <v>30370.702318462267</v>
      </c>
      <c r="I37" s="19">
        <v>30369.788622175511</v>
      </c>
      <c r="J37" s="19">
        <v>30885.546294573531</v>
      </c>
      <c r="K37" s="19">
        <v>31516.089116355062</v>
      </c>
      <c r="L37" s="19">
        <v>33151.843438199532</v>
      </c>
      <c r="M37" s="19">
        <v>32509.997076365551</v>
      </c>
      <c r="N37" s="19">
        <v>32814.158108774158</v>
      </c>
      <c r="O37" s="19">
        <v>33248.014705083457</v>
      </c>
      <c r="P37" s="19">
        <v>33758.152897470623</v>
      </c>
      <c r="Q37" s="19">
        <v>35302.450711686513</v>
      </c>
      <c r="R37" s="19">
        <v>36639.199341527456</v>
      </c>
      <c r="S37" s="19">
        <v>38019.226926548108</v>
      </c>
      <c r="T37" s="19">
        <v>38141.875379025412</v>
      </c>
      <c r="U37" s="19">
        <v>39409.615923638972</v>
      </c>
      <c r="V37" s="19">
        <v>38400.370389529962</v>
      </c>
      <c r="W37" s="19">
        <v>38030.242759324319</v>
      </c>
      <c r="X37" s="19">
        <v>37865.956642088153</v>
      </c>
    </row>
    <row r="38" spans="2:24" s="1" customFormat="1" ht="12">
      <c r="B38" s="27" t="s">
        <v>34</v>
      </c>
      <c r="C38" s="19">
        <v>2447.1108065606118</v>
      </c>
      <c r="D38" s="19">
        <v>1875.0078174616258</v>
      </c>
      <c r="E38" s="19">
        <v>1765.0928231505102</v>
      </c>
      <c r="F38" s="19">
        <v>2657.0357553911326</v>
      </c>
      <c r="G38" s="19">
        <v>2392.1609339840479</v>
      </c>
      <c r="H38" s="19">
        <v>2865.0518469803187</v>
      </c>
      <c r="I38" s="19">
        <v>3746.0594206541291</v>
      </c>
      <c r="J38" s="19">
        <v>3069.7272987475767</v>
      </c>
      <c r="K38" s="19">
        <v>4423.4584915292853</v>
      </c>
      <c r="L38" s="19">
        <v>2280.61329585765</v>
      </c>
      <c r="M38" s="19">
        <v>2219.7686911299807</v>
      </c>
      <c r="N38" s="19">
        <v>1445.864524883935</v>
      </c>
      <c r="O38" s="19">
        <v>1533.2572711200276</v>
      </c>
      <c r="P38" s="19">
        <v>1946.9454354134557</v>
      </c>
      <c r="Q38" s="19">
        <v>1075.4331883164375</v>
      </c>
      <c r="R38" s="19">
        <v>-115.24018811198755</v>
      </c>
      <c r="S38" s="19">
        <v>-300.41785723765139</v>
      </c>
      <c r="T38" s="19">
        <v>-676.38538098517006</v>
      </c>
      <c r="U38" s="19">
        <v>326.42946989165358</v>
      </c>
      <c r="V38" s="19">
        <v>-1013.0496978129702</v>
      </c>
      <c r="W38" s="19">
        <v>-2174.4159749109249</v>
      </c>
      <c r="X38" s="19">
        <v>-2329.3186696892785</v>
      </c>
    </row>
    <row r="39" spans="2:24" s="1" customFormat="1" thickBot="1">
      <c r="B39" s="22" t="s">
        <v>35</v>
      </c>
      <c r="C39" s="19">
        <v>-5067.0370096411179</v>
      </c>
      <c r="D39" s="19">
        <v>-3469.2326329468538</v>
      </c>
      <c r="E39" s="19">
        <v>-2980.1885659842887</v>
      </c>
      <c r="F39" s="19">
        <v>-2155.5207720214507</v>
      </c>
      <c r="G39" s="19">
        <v>-2352.3512764671627</v>
      </c>
      <c r="H39" s="19">
        <v>-2959.7331194939065</v>
      </c>
      <c r="I39" s="19">
        <v>-3757.9990294842814</v>
      </c>
      <c r="J39" s="19">
        <v>-5668.7097767837695</v>
      </c>
      <c r="K39" s="19">
        <v>-5503.3294743770439</v>
      </c>
      <c r="L39" s="19">
        <v>-6590.7898192872781</v>
      </c>
      <c r="M39" s="19">
        <v>-5967.5025807309703</v>
      </c>
      <c r="N39" s="19">
        <v>-4380.0297136478157</v>
      </c>
      <c r="O39" s="19">
        <v>-4260.9068719328006</v>
      </c>
      <c r="P39" s="19">
        <v>-4760.1123024399003</v>
      </c>
      <c r="Q39" s="19">
        <v>-4110.746807165503</v>
      </c>
      <c r="R39" s="19">
        <v>-4021.8408879795338</v>
      </c>
      <c r="S39" s="19">
        <v>-4480.0696238456749</v>
      </c>
      <c r="T39" s="19">
        <v>-4753.9028592407622</v>
      </c>
      <c r="U39" s="19">
        <v>-3443.5046064034145</v>
      </c>
      <c r="V39" s="19">
        <v>-4074.8454420746712</v>
      </c>
      <c r="W39" s="19">
        <v>-6081.3563624648414</v>
      </c>
      <c r="X39" s="19">
        <v>-5842.7392183615084</v>
      </c>
    </row>
    <row r="40" spans="2:24" s="1" customFormat="1" ht="12">
      <c r="B40" s="25" t="s">
        <v>36</v>
      </c>
      <c r="C40" s="15">
        <v>4875.2447335277138</v>
      </c>
      <c r="D40" s="15">
        <v>4867.6071712228704</v>
      </c>
      <c r="E40" s="15">
        <v>4889.0917460462515</v>
      </c>
      <c r="F40" s="15">
        <v>4732.1038930489722</v>
      </c>
      <c r="G40" s="15">
        <v>4508.6264678897041</v>
      </c>
      <c r="H40" s="15">
        <v>4121.4939344324739</v>
      </c>
      <c r="I40" s="15">
        <v>4077.1421965984041</v>
      </c>
      <c r="J40" s="15">
        <v>3541.0529820758652</v>
      </c>
      <c r="K40" s="15">
        <v>3491.7219760607968</v>
      </c>
      <c r="L40" s="15">
        <v>3253.6618988440446</v>
      </c>
      <c r="M40" s="15">
        <v>3250.1320152888866</v>
      </c>
      <c r="N40" s="15">
        <v>3245.9232091357567</v>
      </c>
      <c r="O40" s="15">
        <v>3460.1081576659885</v>
      </c>
      <c r="P40" s="15">
        <v>3486.0874106424812</v>
      </c>
      <c r="Q40" s="15">
        <v>3420.6903906546536</v>
      </c>
      <c r="R40" s="15">
        <v>3628.2596633372777</v>
      </c>
      <c r="S40" s="15">
        <v>3864.5532092927233</v>
      </c>
      <c r="T40" s="15">
        <v>3373.7806875302463</v>
      </c>
      <c r="U40" s="15">
        <v>3374.238523095351</v>
      </c>
      <c r="V40" s="15">
        <v>3228.8616618055453</v>
      </c>
      <c r="W40" s="15">
        <v>3355.8608399770501</v>
      </c>
      <c r="X40" s="15">
        <v>3101.1246302121931</v>
      </c>
    </row>
    <row r="41" spans="2:24" s="1" customFormat="1" ht="12">
      <c r="B41" s="22" t="s">
        <v>37</v>
      </c>
      <c r="C41" s="19">
        <v>226.685012</v>
      </c>
      <c r="D41" s="19">
        <v>267.77844399999998</v>
      </c>
      <c r="E41" s="19">
        <v>307.68625200000002</v>
      </c>
      <c r="F41" s="19">
        <v>299.089202</v>
      </c>
      <c r="G41" s="19">
        <v>243.64324999999999</v>
      </c>
      <c r="H41" s="19">
        <v>104.219245</v>
      </c>
      <c r="I41" s="19">
        <v>82.832599000000002</v>
      </c>
      <c r="J41" s="19">
        <v>60.177554999999998</v>
      </c>
      <c r="K41" s="19">
        <v>58.338729999999998</v>
      </c>
      <c r="L41" s="19">
        <v>54.364950999999998</v>
      </c>
      <c r="M41" s="19">
        <v>37.911127</v>
      </c>
      <c r="N41" s="19">
        <v>35.748235000000001</v>
      </c>
      <c r="O41" s="19">
        <v>27.144110999999999</v>
      </c>
      <c r="P41" s="19">
        <v>26.815232000000002</v>
      </c>
      <c r="Q41" s="19">
        <v>25.888477999999999</v>
      </c>
      <c r="R41" s="19">
        <v>24.786225000000002</v>
      </c>
      <c r="S41" s="19">
        <v>14.366066</v>
      </c>
      <c r="T41" s="19">
        <v>12.108269</v>
      </c>
      <c r="U41" s="19">
        <v>9.8504559999999994</v>
      </c>
      <c r="V41" s="19">
        <v>5.098687</v>
      </c>
      <c r="W41" s="19">
        <v>2.2647080000000002</v>
      </c>
      <c r="X41" s="19">
        <v>1.6386860000000001</v>
      </c>
    </row>
    <row r="42" spans="2:24" s="1" customFormat="1" ht="12">
      <c r="B42" s="22" t="s">
        <v>38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</row>
    <row r="43" spans="2:24" s="1" customFormat="1" ht="12">
      <c r="B43" s="22" t="s">
        <v>39</v>
      </c>
      <c r="C43" s="19">
        <v>4630.2749364204183</v>
      </c>
      <c r="D43" s="19">
        <v>4581.1803317960685</v>
      </c>
      <c r="E43" s="19">
        <v>4561.7589493397363</v>
      </c>
      <c r="F43" s="19">
        <v>4414.7608975295743</v>
      </c>
      <c r="G43" s="19">
        <v>4246.6957176046235</v>
      </c>
      <c r="H43" s="19">
        <v>3997.1667606297569</v>
      </c>
      <c r="I43" s="19">
        <v>3973.9443473959359</v>
      </c>
      <c r="J43" s="19">
        <v>3461.5795796789857</v>
      </c>
      <c r="K43" s="19">
        <v>3415.2950244423228</v>
      </c>
      <c r="L43" s="19">
        <v>3180.38832539142</v>
      </c>
      <c r="M43" s="19">
        <v>3193.4555444513417</v>
      </c>
      <c r="N43" s="19">
        <v>3191.560616423149</v>
      </c>
      <c r="O43" s="19">
        <v>3414.7641075399947</v>
      </c>
      <c r="P43" s="19">
        <v>3439.7485440584719</v>
      </c>
      <c r="Q43" s="19">
        <v>3377.0763786620309</v>
      </c>
      <c r="R43" s="19">
        <v>3585.2687662756498</v>
      </c>
      <c r="S43" s="19">
        <v>3831.4689399047402</v>
      </c>
      <c r="T43" s="19">
        <v>3342.3848890857521</v>
      </c>
      <c r="U43" s="19">
        <v>3342.9579634714437</v>
      </c>
      <c r="V43" s="19">
        <v>3202.7530856970548</v>
      </c>
      <c r="W43" s="19">
        <v>3335.40350535993</v>
      </c>
      <c r="X43" s="19">
        <v>3081.2729070895607</v>
      </c>
    </row>
    <row r="44" spans="2:24" s="1" customFormat="1" thickBot="1">
      <c r="B44" s="22" t="s">
        <v>40</v>
      </c>
      <c r="C44" s="19">
        <v>18.2847851072959</v>
      </c>
      <c r="D44" s="19">
        <v>18.648395426801802</v>
      </c>
      <c r="E44" s="19">
        <v>19.646544706515201</v>
      </c>
      <c r="F44" s="19">
        <v>18.253793519398201</v>
      </c>
      <c r="G44" s="19">
        <v>18.287500285080601</v>
      </c>
      <c r="H44" s="19">
        <v>20.107928802716302</v>
      </c>
      <c r="I44" s="19">
        <v>20.365250202468701</v>
      </c>
      <c r="J44" s="19">
        <v>19.2958473968798</v>
      </c>
      <c r="K44" s="19">
        <v>18.088221618474002</v>
      </c>
      <c r="L44" s="19">
        <v>18.908622452624599</v>
      </c>
      <c r="M44" s="19">
        <v>18.765343837544801</v>
      </c>
      <c r="N44" s="19">
        <v>18.614357712607401</v>
      </c>
      <c r="O44" s="19">
        <v>18.199939125993701</v>
      </c>
      <c r="P44" s="19">
        <v>19.5236345840095</v>
      </c>
      <c r="Q44" s="19">
        <v>17.725533992622299</v>
      </c>
      <c r="R44" s="19">
        <v>18.2046720616278</v>
      </c>
      <c r="S44" s="19">
        <v>18.718203387983099</v>
      </c>
      <c r="T44" s="19">
        <v>19.287529444494101</v>
      </c>
      <c r="U44" s="19">
        <v>21.4301036239072</v>
      </c>
      <c r="V44" s="19">
        <v>21.009889108490398</v>
      </c>
      <c r="W44" s="19">
        <v>18.1926266171203</v>
      </c>
      <c r="X44" s="19">
        <v>18.213037122631501</v>
      </c>
    </row>
    <row r="45" spans="2:24" s="1" customFormat="1" ht="12">
      <c r="B45" s="28" t="s">
        <v>41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</row>
    <row r="46" spans="2:24" s="1" customFormat="1" ht="13.5" thickBot="1">
      <c r="B46" s="30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2:24" s="1" customFormat="1" thickBot="1">
      <c r="B47" s="21" t="s">
        <v>42</v>
      </c>
      <c r="C47" s="15">
        <v>4142864.7308380986</v>
      </c>
      <c r="D47" s="15">
        <v>4050107.3013798953</v>
      </c>
      <c r="E47" s="15">
        <v>3899132.8946754113</v>
      </c>
      <c r="F47" s="15">
        <v>3826419.8491557222</v>
      </c>
      <c r="G47" s="15">
        <v>3804989.6412289031</v>
      </c>
      <c r="H47" s="15">
        <v>3851371.6440383</v>
      </c>
      <c r="I47" s="15">
        <v>3946962.4770813417</v>
      </c>
      <c r="J47" s="15">
        <v>3863144.4328114828</v>
      </c>
      <c r="K47" s="15">
        <v>3858803.2179585099</v>
      </c>
      <c r="L47" s="15">
        <v>3778908.6537464992</v>
      </c>
      <c r="M47" s="15">
        <v>3821705.0017850599</v>
      </c>
      <c r="N47" s="15">
        <v>3862171.3283350314</v>
      </c>
      <c r="O47" s="15">
        <v>3889896.0781423887</v>
      </c>
      <c r="P47" s="15">
        <v>4010106.1175316535</v>
      </c>
      <c r="Q47" s="15">
        <v>3995123.5338082798</v>
      </c>
      <c r="R47" s="15">
        <v>3963211.7534160335</v>
      </c>
      <c r="S47" s="15">
        <v>3943912.4490963714</v>
      </c>
      <c r="T47" s="15">
        <v>3926994.1061626789</v>
      </c>
      <c r="U47" s="15">
        <v>3790063.9071461209</v>
      </c>
      <c r="V47" s="15">
        <v>3448518.9665003591</v>
      </c>
      <c r="W47" s="15">
        <v>3594517.9553302936</v>
      </c>
      <c r="X47" s="15">
        <v>3445123.8398495312</v>
      </c>
    </row>
    <row r="48" spans="2:24" s="1" customFormat="1" thickBot="1">
      <c r="B48" s="21" t="s">
        <v>43</v>
      </c>
      <c r="C48" s="31">
        <v>4406963.269152822</v>
      </c>
      <c r="D48" s="31">
        <v>4355767.8742447253</v>
      </c>
      <c r="E48" s="31">
        <v>4193867.1595497276</v>
      </c>
      <c r="F48" s="31">
        <v>4114455.5367584294</v>
      </c>
      <c r="G48" s="31">
        <v>4095349.8465180933</v>
      </c>
      <c r="H48" s="31">
        <v>4138590.9573604977</v>
      </c>
      <c r="I48" s="31">
        <v>4238784.4678438585</v>
      </c>
      <c r="J48" s="31">
        <v>4155633.005268238</v>
      </c>
      <c r="K48" s="31">
        <v>4152541.3957702015</v>
      </c>
      <c r="L48" s="31">
        <v>4087217.9780313843</v>
      </c>
      <c r="M48" s="31">
        <v>4111651.5061773062</v>
      </c>
      <c r="N48" s="31">
        <v>4182623.8170085638</v>
      </c>
      <c r="O48" s="31">
        <v>4155304.9722122182</v>
      </c>
      <c r="P48" s="31">
        <v>4253860.206877036</v>
      </c>
      <c r="Q48" s="31">
        <v>4264553.5351934191</v>
      </c>
      <c r="R48" s="31">
        <v>4245738.5390357822</v>
      </c>
      <c r="S48" s="31">
        <v>4250271.2878675293</v>
      </c>
      <c r="T48" s="31">
        <v>4195995.1803093366</v>
      </c>
      <c r="U48" s="31">
        <v>4101196.575751496</v>
      </c>
      <c r="V48" s="31">
        <v>3770456.3184452071</v>
      </c>
      <c r="W48" s="31">
        <v>3890922.1118005603</v>
      </c>
      <c r="X48" s="31">
        <v>3743430.4195472021</v>
      </c>
    </row>
    <row r="49" spans="1:28" s="1" customFormat="1" ht="13.5" thickBot="1">
      <c r="B49" s="32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</row>
    <row r="50" spans="1:28" s="1" customFormat="1" ht="12">
      <c r="B50" s="34" t="s">
        <v>44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</row>
    <row r="51" spans="1:28" s="1" customFormat="1" ht="12">
      <c r="B51" s="14" t="s">
        <v>45</v>
      </c>
      <c r="C51" s="15">
        <v>178210.52919862382</v>
      </c>
      <c r="D51" s="15">
        <v>175785.7430927798</v>
      </c>
      <c r="E51" s="15">
        <v>183018.75892936788</v>
      </c>
      <c r="F51" s="15">
        <v>190474.53725570047</v>
      </c>
      <c r="G51" s="15">
        <v>190090.80917299332</v>
      </c>
      <c r="H51" s="15">
        <v>195716.08738088334</v>
      </c>
      <c r="I51" s="15">
        <v>206933.66628363135</v>
      </c>
      <c r="J51" s="15">
        <v>220313.397939702</v>
      </c>
      <c r="K51" s="15">
        <v>233252.9574761751</v>
      </c>
      <c r="L51" s="15">
        <v>235219.46459243732</v>
      </c>
      <c r="M51" s="15">
        <v>248513.62716256976</v>
      </c>
      <c r="N51" s="15">
        <v>252898.3427758067</v>
      </c>
      <c r="O51" s="15">
        <v>254141.77380990752</v>
      </c>
      <c r="P51" s="15">
        <v>262196.73486484733</v>
      </c>
      <c r="Q51" s="15">
        <v>279804.05492087634</v>
      </c>
      <c r="R51" s="15">
        <v>296232.19522557541</v>
      </c>
      <c r="S51" s="15">
        <v>311338.9369343532</v>
      </c>
      <c r="T51" s="15">
        <v>318804.66656531888</v>
      </c>
      <c r="U51" s="15">
        <v>317764.43858185096</v>
      </c>
      <c r="V51" s="15">
        <v>290219.59977092332</v>
      </c>
      <c r="W51" s="15">
        <v>281946.3930601491</v>
      </c>
      <c r="X51" s="15">
        <v>296710.78531893349</v>
      </c>
      <c r="Y51" s="36"/>
      <c r="Z51" s="37"/>
      <c r="AA51" s="38"/>
      <c r="AB51" s="39"/>
    </row>
    <row r="52" spans="1:28" s="1" customFormat="1" ht="12">
      <c r="B52" s="40" t="s">
        <v>46</v>
      </c>
      <c r="C52" s="23">
        <v>69212.768501985309</v>
      </c>
      <c r="D52" s="23">
        <v>68192.224122022948</v>
      </c>
      <c r="E52" s="23">
        <v>73853.712956899748</v>
      </c>
      <c r="F52" s="23">
        <v>78044.556227889683</v>
      </c>
      <c r="G52" s="23">
        <v>81208.832688679729</v>
      </c>
      <c r="H52" s="23">
        <v>86007.168268032707</v>
      </c>
      <c r="I52" s="23">
        <v>89914.583672975132</v>
      </c>
      <c r="J52" s="23">
        <v>94040.987308325304</v>
      </c>
      <c r="K52" s="23">
        <v>101512.15301853477</v>
      </c>
      <c r="L52" s="23">
        <v>109183.66222403821</v>
      </c>
      <c r="M52" s="23">
        <v>115324.09452513428</v>
      </c>
      <c r="N52" s="23">
        <v>113756.94343914672</v>
      </c>
      <c r="O52" s="23">
        <v>111107.98334007457</v>
      </c>
      <c r="P52" s="23">
        <v>115608.38835492299</v>
      </c>
      <c r="Q52" s="23">
        <v>124426.53390557526</v>
      </c>
      <c r="R52" s="23">
        <v>131206.29527975776</v>
      </c>
      <c r="S52" s="23">
        <v>136948.96348774069</v>
      </c>
      <c r="T52" s="23">
        <v>141372.30470925625</v>
      </c>
      <c r="U52" s="23">
        <v>142337.05912624771</v>
      </c>
      <c r="V52" s="23">
        <v>131618.09301739157</v>
      </c>
      <c r="W52" s="23">
        <v>131603.62304974455</v>
      </c>
      <c r="X52" s="23">
        <v>135090.44600287685</v>
      </c>
      <c r="Y52" s="36"/>
      <c r="Z52" s="37"/>
      <c r="AA52" s="38"/>
      <c r="AB52" s="39"/>
    </row>
    <row r="53" spans="1:28" s="1" customFormat="1" ht="12">
      <c r="B53" s="40" t="s">
        <v>47</v>
      </c>
      <c r="C53" s="23">
        <v>108997.76069663851</v>
      </c>
      <c r="D53" s="23">
        <v>107593.51897075688</v>
      </c>
      <c r="E53" s="23">
        <v>109165.04597246811</v>
      </c>
      <c r="F53" s="23">
        <v>112429.98102781083</v>
      </c>
      <c r="G53" s="23">
        <v>108881.97648431364</v>
      </c>
      <c r="H53" s="23">
        <v>109708.91911285061</v>
      </c>
      <c r="I53" s="23">
        <v>117019.08261065622</v>
      </c>
      <c r="J53" s="23">
        <v>126272.41063137676</v>
      </c>
      <c r="K53" s="23">
        <v>131740.80445764033</v>
      </c>
      <c r="L53" s="23">
        <v>126035.80236839911</v>
      </c>
      <c r="M53" s="23">
        <v>133189.53263743551</v>
      </c>
      <c r="N53" s="23">
        <v>139141.39933665993</v>
      </c>
      <c r="O53" s="23">
        <v>143033.79046983292</v>
      </c>
      <c r="P53" s="23">
        <v>146588.3465099243</v>
      </c>
      <c r="Q53" s="23">
        <v>155377.52101530111</v>
      </c>
      <c r="R53" s="23">
        <v>165025.89994581763</v>
      </c>
      <c r="S53" s="23">
        <v>174389.97344661262</v>
      </c>
      <c r="T53" s="23">
        <v>177432.36185606255</v>
      </c>
      <c r="U53" s="23">
        <v>175427.37945560322</v>
      </c>
      <c r="V53" s="23">
        <v>158601.50675353178</v>
      </c>
      <c r="W53" s="23">
        <v>150342.77001040455</v>
      </c>
      <c r="X53" s="23">
        <v>161620.33931605652</v>
      </c>
      <c r="Y53" s="36"/>
      <c r="Z53" s="37"/>
      <c r="AA53" s="38"/>
      <c r="AB53" s="39"/>
    </row>
    <row r="54" spans="1:28" s="1" customFormat="1" ht="12">
      <c r="B54" s="14" t="s">
        <v>48</v>
      </c>
      <c r="C54" s="26">
        <v>1.349199864</v>
      </c>
      <c r="D54" s="26">
        <v>1.78071413</v>
      </c>
      <c r="E54" s="26">
        <v>1.5641802899999999</v>
      </c>
      <c r="F54" s="26">
        <v>1.834317</v>
      </c>
      <c r="G54" s="26">
        <v>2.0505458624999999</v>
      </c>
      <c r="H54" s="26">
        <v>2.4819724000000001</v>
      </c>
      <c r="I54" s="26">
        <v>2.6956544</v>
      </c>
      <c r="J54" s="26">
        <v>3.0979068000000001</v>
      </c>
      <c r="K54" s="26">
        <v>2.9439462125000002</v>
      </c>
      <c r="L54" s="26">
        <v>2.8519369875000002</v>
      </c>
      <c r="M54" s="26">
        <v>3.4084613875000001</v>
      </c>
      <c r="N54" s="26">
        <v>3.0510472800000001</v>
      </c>
      <c r="O54" s="26">
        <v>3.9911995710000001</v>
      </c>
      <c r="P54" s="26">
        <v>2.2490977399999998</v>
      </c>
      <c r="Q54" s="26">
        <v>2.0330977399999997</v>
      </c>
      <c r="R54" s="26">
        <v>3.2951924899999998</v>
      </c>
      <c r="S54" s="26">
        <v>4.2480401350000001</v>
      </c>
      <c r="T54" s="26">
        <v>3.6880302560000002</v>
      </c>
      <c r="U54" s="26">
        <v>4.2966150633674465</v>
      </c>
      <c r="V54" s="26">
        <v>3.7599240056112002</v>
      </c>
      <c r="W54" s="26">
        <v>4.0420906393935958</v>
      </c>
      <c r="X54" s="26">
        <v>3.5875196680000001</v>
      </c>
    </row>
    <row r="55" spans="1:28" s="1" customFormat="1" thickBot="1">
      <c r="B55" s="41" t="s">
        <v>49</v>
      </c>
      <c r="C55" s="42">
        <v>175373.29263120177</v>
      </c>
      <c r="D55" s="42">
        <v>186294.63590536476</v>
      </c>
      <c r="E55" s="42">
        <v>187451.45047843375</v>
      </c>
      <c r="F55" s="42">
        <v>204634.49221825181</v>
      </c>
      <c r="G55" s="42">
        <v>205548.84066365022</v>
      </c>
      <c r="H55" s="42">
        <v>214017.37908286261</v>
      </c>
      <c r="I55" s="42">
        <v>226847.1872057748</v>
      </c>
      <c r="J55" s="42">
        <v>239505.41528583068</v>
      </c>
      <c r="K55" s="42">
        <v>241388.43802262907</v>
      </c>
      <c r="L55" s="42">
        <v>247614.5986341525</v>
      </c>
      <c r="M55" s="42">
        <v>248309.78130901154</v>
      </c>
      <c r="N55" s="42">
        <v>258375.95311994175</v>
      </c>
      <c r="O55" s="42">
        <v>263260.09358618222</v>
      </c>
      <c r="P55" s="42">
        <v>287191.07695807813</v>
      </c>
      <c r="Q55" s="42">
        <v>304638.83749447495</v>
      </c>
      <c r="R55" s="42">
        <v>321602.57941793086</v>
      </c>
      <c r="S55" s="42">
        <v>341852.26664509968</v>
      </c>
      <c r="T55" s="42">
        <v>361171.8826838173</v>
      </c>
      <c r="U55" s="42">
        <v>393477.13947981037</v>
      </c>
      <c r="V55" s="42">
        <v>409699.13718116836</v>
      </c>
      <c r="W55" s="42">
        <v>458363.13199909218</v>
      </c>
      <c r="X55" s="42">
        <v>458036.61654073326</v>
      </c>
    </row>
    <row r="56" spans="1:28" s="1" customFormat="1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8" s="1" customFormat="1" ht="14.25" thickBot="1">
      <c r="A57" s="2" t="s">
        <v>50</v>
      </c>
      <c r="B57" s="43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8" s="1" customFormat="1" ht="12" customHeight="1">
      <c r="B58" s="44" t="s">
        <v>1</v>
      </c>
      <c r="C58" s="6">
        <v>1990</v>
      </c>
      <c r="D58" s="6">
        <v>1991</v>
      </c>
      <c r="E58" s="6">
        <v>1992</v>
      </c>
      <c r="F58" s="6">
        <v>1993</v>
      </c>
      <c r="G58" s="6">
        <v>1994</v>
      </c>
      <c r="H58" s="6">
        <v>1995</v>
      </c>
      <c r="I58" s="6">
        <v>1996</v>
      </c>
      <c r="J58" s="6">
        <v>1997</v>
      </c>
      <c r="K58" s="6">
        <v>1998</v>
      </c>
      <c r="L58" s="7">
        <v>1999</v>
      </c>
      <c r="M58" s="7">
        <v>2000</v>
      </c>
      <c r="N58" s="7">
        <v>2001</v>
      </c>
      <c r="O58" s="7">
        <v>2002</v>
      </c>
      <c r="P58" s="7">
        <v>2003</v>
      </c>
      <c r="Q58" s="7">
        <v>2004</v>
      </c>
      <c r="R58" s="7">
        <v>2005</v>
      </c>
      <c r="S58" s="7">
        <v>2006</v>
      </c>
      <c r="T58" s="7">
        <v>2007</v>
      </c>
      <c r="U58" s="7">
        <v>2008</v>
      </c>
      <c r="V58" s="7">
        <v>2009</v>
      </c>
      <c r="W58" s="7">
        <v>2010</v>
      </c>
      <c r="X58" s="7">
        <v>2011</v>
      </c>
    </row>
    <row r="59" spans="1:28" s="1" customFormat="1" ht="13.5" customHeight="1" thickBot="1">
      <c r="B59" s="45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10"/>
      <c r="R59" s="11"/>
      <c r="S59" s="11"/>
      <c r="T59" s="12"/>
      <c r="U59" s="13"/>
      <c r="V59" s="13"/>
      <c r="W59" s="13"/>
      <c r="X59" s="13"/>
    </row>
    <row r="60" spans="1:28" s="1" customFormat="1" ht="13.5" thickTop="1" thickBot="1">
      <c r="B60" s="46" t="s">
        <v>51</v>
      </c>
      <c r="C60" s="47">
        <v>28374.596442551818</v>
      </c>
      <c r="D60" s="47">
        <v>27607.491565755325</v>
      </c>
      <c r="E60" s="47">
        <v>26711.245718888185</v>
      </c>
      <c r="F60" s="47">
        <v>26239.799367752821</v>
      </c>
      <c r="G60" s="47">
        <v>25652.695157079073</v>
      </c>
      <c r="H60" s="47">
        <v>25459.874294300535</v>
      </c>
      <c r="I60" s="47">
        <v>25205.39401285394</v>
      </c>
      <c r="J60" s="47">
        <v>24594.009031491536</v>
      </c>
      <c r="K60" s="47">
        <v>23939.081389440293</v>
      </c>
      <c r="L60" s="48">
        <v>23400.459832728597</v>
      </c>
      <c r="M60" s="48">
        <v>22868.749435565154</v>
      </c>
      <c r="N60" s="48">
        <v>22224.594887692892</v>
      </c>
      <c r="O60" s="48">
        <v>21760.244333632829</v>
      </c>
      <c r="P60" s="48">
        <v>21376.72289752006</v>
      </c>
      <c r="Q60" s="48">
        <v>20739.962361801907</v>
      </c>
      <c r="R60" s="48">
        <v>20378.047244156096</v>
      </c>
      <c r="S60" s="48">
        <v>20093.240588932927</v>
      </c>
      <c r="T60" s="48">
        <v>19764.08914580202</v>
      </c>
      <c r="U60" s="48">
        <v>19480.487415238989</v>
      </c>
      <c r="V60" s="48">
        <v>19054.891350938673</v>
      </c>
      <c r="W60" s="48">
        <v>18889.178481386236</v>
      </c>
      <c r="X60" s="48">
        <v>18503.831662840774</v>
      </c>
    </row>
    <row r="61" spans="1:28" s="1" customFormat="1" ht="12">
      <c r="B61" s="21" t="s">
        <v>2</v>
      </c>
      <c r="C61" s="48">
        <v>7339.8336003385657</v>
      </c>
      <c r="D61" s="48">
        <v>6984.2570615396353</v>
      </c>
      <c r="E61" s="48">
        <v>6642.6351995280374</v>
      </c>
      <c r="F61" s="48">
        <v>6572.5100653217196</v>
      </c>
      <c r="G61" s="48">
        <v>6113.7886352448832</v>
      </c>
      <c r="H61" s="48">
        <v>6083.4243443119631</v>
      </c>
      <c r="I61" s="48">
        <v>5965.9610392244231</v>
      </c>
      <c r="J61" s="48">
        <v>5737.8615596913423</v>
      </c>
      <c r="K61" s="48">
        <v>5310.9924224719907</v>
      </c>
      <c r="L61" s="48">
        <v>5140.4075093038118</v>
      </c>
      <c r="M61" s="48">
        <v>4953.5134239847566</v>
      </c>
      <c r="N61" s="48">
        <v>4745.3568880999892</v>
      </c>
      <c r="O61" s="48">
        <v>4593.7092753730967</v>
      </c>
      <c r="P61" s="48">
        <v>4500.2440111927135</v>
      </c>
      <c r="Q61" s="48">
        <v>4251.2029992306789</v>
      </c>
      <c r="R61" s="48">
        <v>4106.7929760649167</v>
      </c>
      <c r="S61" s="48">
        <v>3948.3798857628212</v>
      </c>
      <c r="T61" s="48">
        <v>3741.7919867949267</v>
      </c>
      <c r="U61" s="48">
        <v>3738.546117642145</v>
      </c>
      <c r="V61" s="48">
        <v>3566.6683272025389</v>
      </c>
      <c r="W61" s="48">
        <v>3620.928595990752</v>
      </c>
      <c r="X61" s="48">
        <v>3537.3035290259754</v>
      </c>
    </row>
    <row r="62" spans="1:28" s="1" customFormat="1" ht="12">
      <c r="B62" s="16" t="s">
        <v>3</v>
      </c>
      <c r="C62" s="49">
        <v>1201.1590405725415</v>
      </c>
      <c r="D62" s="49">
        <v>1204.1247337240309</v>
      </c>
      <c r="E62" s="49">
        <v>1136.647694289504</v>
      </c>
      <c r="F62" s="49">
        <v>1144.3972623130437</v>
      </c>
      <c r="G62" s="49">
        <v>1050.6432707379618</v>
      </c>
      <c r="H62" s="49">
        <v>1042.1029184153952</v>
      </c>
      <c r="I62" s="49">
        <v>1089.0291254316489</v>
      </c>
      <c r="J62" s="49">
        <v>1033.5715647249037</v>
      </c>
      <c r="K62" s="49">
        <v>974.92995984569529</v>
      </c>
      <c r="L62" s="49">
        <v>946.75434443409404</v>
      </c>
      <c r="M62" s="49">
        <v>877.1749810002417</v>
      </c>
      <c r="N62" s="49">
        <v>869.52130825944619</v>
      </c>
      <c r="O62" s="49">
        <v>823.81894922811443</v>
      </c>
      <c r="P62" s="49">
        <v>848.66151424587588</v>
      </c>
      <c r="Q62" s="49">
        <v>859.0138706388434</v>
      </c>
      <c r="R62" s="49">
        <v>857.90953485856198</v>
      </c>
      <c r="S62" s="49">
        <v>867.37445629570732</v>
      </c>
      <c r="T62" s="49">
        <v>862.68387827317611</v>
      </c>
      <c r="U62" s="49">
        <v>897.30520986838508</v>
      </c>
      <c r="V62" s="49">
        <v>883.0357163616635</v>
      </c>
      <c r="W62" s="49">
        <v>956.83028962464437</v>
      </c>
      <c r="X62" s="49">
        <v>895.30795091796767</v>
      </c>
    </row>
    <row r="63" spans="1:28" s="1" customFormat="1" ht="12">
      <c r="B63" s="18" t="s">
        <v>4</v>
      </c>
      <c r="C63" s="50">
        <v>55.072546600600795</v>
      </c>
      <c r="D63" s="50">
        <v>56.304696182253387</v>
      </c>
      <c r="E63" s="50">
        <v>54.976737630577176</v>
      </c>
      <c r="F63" s="50">
        <v>57.297031515110945</v>
      </c>
      <c r="G63" s="50">
        <v>58.121991575580125</v>
      </c>
      <c r="H63" s="50">
        <v>64.551822157280256</v>
      </c>
      <c r="I63" s="50">
        <v>70.942467490358382</v>
      </c>
      <c r="J63" s="50">
        <v>70.388135574006085</v>
      </c>
      <c r="K63" s="50">
        <v>73.088091205163735</v>
      </c>
      <c r="L63" s="50">
        <v>73.186212735473305</v>
      </c>
      <c r="M63" s="50">
        <v>70.827009213429577</v>
      </c>
      <c r="N63" s="50">
        <v>72.150713211900282</v>
      </c>
      <c r="O63" s="50">
        <v>73.943642953204417</v>
      </c>
      <c r="P63" s="50">
        <v>92.894433185177562</v>
      </c>
      <c r="Q63" s="50">
        <v>99.930416269818707</v>
      </c>
      <c r="R63" s="50">
        <v>105.8235594241641</v>
      </c>
      <c r="S63" s="50">
        <v>112.84453455981624</v>
      </c>
      <c r="T63" s="50">
        <v>123.43011870998326</v>
      </c>
      <c r="U63" s="50">
        <v>133.03041355540105</v>
      </c>
      <c r="V63" s="50">
        <v>134.19757516359192</v>
      </c>
      <c r="W63" s="50">
        <v>147.97373291831144</v>
      </c>
      <c r="X63" s="50">
        <v>147.65014258665724</v>
      </c>
    </row>
    <row r="64" spans="1:28" s="1" customFormat="1" ht="12">
      <c r="B64" s="18" t="s">
        <v>52</v>
      </c>
      <c r="C64" s="50">
        <v>77.47928743627871</v>
      </c>
      <c r="D64" s="50">
        <v>74.052734988366439</v>
      </c>
      <c r="E64" s="50">
        <v>71.189971207433317</v>
      </c>
      <c r="F64" s="50">
        <v>70.470655789126965</v>
      </c>
      <c r="G64" s="50">
        <v>72.029108502131436</v>
      </c>
      <c r="H64" s="50">
        <v>74.855945481791423</v>
      </c>
      <c r="I64" s="50">
        <v>75.540907930418143</v>
      </c>
      <c r="J64" s="50">
        <v>77.477857510338652</v>
      </c>
      <c r="K64" s="50">
        <v>77.698648681364347</v>
      </c>
      <c r="L64" s="50">
        <v>77.380838025498235</v>
      </c>
      <c r="M64" s="50">
        <v>80.662874960169106</v>
      </c>
      <c r="N64" s="50">
        <v>80.805777657258204</v>
      </c>
      <c r="O64" s="50">
        <v>81.206862901546202</v>
      </c>
      <c r="P64" s="50">
        <v>86.735013817964912</v>
      </c>
      <c r="Q64" s="50">
        <v>90.965909415160553</v>
      </c>
      <c r="R64" s="50">
        <v>92.074977922882908</v>
      </c>
      <c r="S64" s="50">
        <v>91.982664271483713</v>
      </c>
      <c r="T64" s="50">
        <v>88.558073743780639</v>
      </c>
      <c r="U64" s="50">
        <v>85.238960517358265</v>
      </c>
      <c r="V64" s="50">
        <v>71.575865067594293</v>
      </c>
      <c r="W64" s="50">
        <v>79.366368765224294</v>
      </c>
      <c r="X64" s="50">
        <v>81.985136661929701</v>
      </c>
    </row>
    <row r="65" spans="2:24" s="1" customFormat="1" ht="12">
      <c r="B65" s="18" t="s">
        <v>6</v>
      </c>
      <c r="C65" s="50">
        <v>243.27663417623023</v>
      </c>
      <c r="D65" s="50">
        <v>233.90891043581937</v>
      </c>
      <c r="E65" s="50">
        <v>232.08368746900885</v>
      </c>
      <c r="F65" s="50">
        <v>223.27769896215077</v>
      </c>
      <c r="G65" s="50">
        <v>215.52023924017544</v>
      </c>
      <c r="H65" s="50">
        <v>206.58128901443919</v>
      </c>
      <c r="I65" s="50">
        <v>199.49863646156135</v>
      </c>
      <c r="J65" s="50">
        <v>188.11689044887211</v>
      </c>
      <c r="K65" s="50">
        <v>179.68923817613936</v>
      </c>
      <c r="L65" s="50">
        <v>169.21882641210442</v>
      </c>
      <c r="M65" s="50">
        <v>151.50553739439866</v>
      </c>
      <c r="N65" s="50">
        <v>142.71742496983356</v>
      </c>
      <c r="O65" s="50">
        <v>131.73423276131672</v>
      </c>
      <c r="P65" s="50">
        <v>122.4631192646669</v>
      </c>
      <c r="Q65" s="50">
        <v>113.96060809770003</v>
      </c>
      <c r="R65" s="50">
        <v>106.77493290129178</v>
      </c>
      <c r="S65" s="50">
        <v>98.617513510248799</v>
      </c>
      <c r="T65" s="50">
        <v>90.905130908268845</v>
      </c>
      <c r="U65" s="50">
        <v>82.61472243552636</v>
      </c>
      <c r="V65" s="50">
        <v>75.979028117197487</v>
      </c>
      <c r="W65" s="50">
        <v>70.355604648641247</v>
      </c>
      <c r="X65" s="50">
        <v>65.236494966635064</v>
      </c>
    </row>
    <row r="66" spans="2:24" s="1" customFormat="1" ht="12">
      <c r="B66" s="18" t="s">
        <v>7</v>
      </c>
      <c r="C66" s="50">
        <v>812.80181558829736</v>
      </c>
      <c r="D66" s="50">
        <v>829.38213293955175</v>
      </c>
      <c r="E66" s="50">
        <v>772.14460822399678</v>
      </c>
      <c r="F66" s="50">
        <v>788.50360651298934</v>
      </c>
      <c r="G66" s="50">
        <v>701.71996934754816</v>
      </c>
      <c r="H66" s="50">
        <v>693.22137898948722</v>
      </c>
      <c r="I66" s="50">
        <v>740.47980299212327</v>
      </c>
      <c r="J66" s="50">
        <v>695.3816213651412</v>
      </c>
      <c r="K66" s="50">
        <v>642.55928232287647</v>
      </c>
      <c r="L66" s="50">
        <v>624.99209198378571</v>
      </c>
      <c r="M66" s="50">
        <v>572.67268103987954</v>
      </c>
      <c r="N66" s="50">
        <v>570.88280182414405</v>
      </c>
      <c r="O66" s="50">
        <v>533.87709484000231</v>
      </c>
      <c r="P66" s="50">
        <v>543.70251776635291</v>
      </c>
      <c r="Q66" s="50">
        <v>551.46224674929522</v>
      </c>
      <c r="R66" s="50">
        <v>549.78648127656015</v>
      </c>
      <c r="S66" s="50">
        <v>560.78099041338123</v>
      </c>
      <c r="T66" s="50">
        <v>556.97048916261201</v>
      </c>
      <c r="U66" s="50">
        <v>593.78239121744355</v>
      </c>
      <c r="V66" s="50">
        <v>598.90610749481743</v>
      </c>
      <c r="W66" s="50">
        <v>656.69064365334805</v>
      </c>
      <c r="X66" s="50">
        <v>597.35361221067024</v>
      </c>
    </row>
    <row r="67" spans="2:24" s="1" customFormat="1" ht="12">
      <c r="B67" s="18" t="s">
        <v>8</v>
      </c>
      <c r="C67" s="50">
        <v>12.528756771134292</v>
      </c>
      <c r="D67" s="50">
        <v>10.476259178039927</v>
      </c>
      <c r="E67" s="50">
        <v>6.2526897584879668</v>
      </c>
      <c r="F67" s="50">
        <v>4.8482695336657269</v>
      </c>
      <c r="G67" s="50">
        <v>3.2519620725263261</v>
      </c>
      <c r="H67" s="50">
        <v>2.8924827723971576</v>
      </c>
      <c r="I67" s="50">
        <v>2.5673105571882107</v>
      </c>
      <c r="J67" s="50">
        <v>2.2070598265456303</v>
      </c>
      <c r="K67" s="50">
        <v>1.8946994601515699</v>
      </c>
      <c r="L67" s="50">
        <v>1.9763752772321934</v>
      </c>
      <c r="M67" s="50">
        <v>1.5068783923649338</v>
      </c>
      <c r="N67" s="50">
        <v>2.9645905963100283</v>
      </c>
      <c r="O67" s="50">
        <v>3.0571157720448139</v>
      </c>
      <c r="P67" s="50">
        <v>2.8664302117138907</v>
      </c>
      <c r="Q67" s="50">
        <v>2.694690106868888</v>
      </c>
      <c r="R67" s="50">
        <v>3.4495833336627162</v>
      </c>
      <c r="S67" s="50">
        <v>3.1487535407771543</v>
      </c>
      <c r="T67" s="50">
        <v>2.820065748531571</v>
      </c>
      <c r="U67" s="50">
        <v>2.6387221426557987</v>
      </c>
      <c r="V67" s="50">
        <v>2.3771405184621819</v>
      </c>
      <c r="W67" s="50">
        <v>2.4439396391194181</v>
      </c>
      <c r="X67" s="50">
        <v>3.0825644920752779</v>
      </c>
    </row>
    <row r="68" spans="2:24" s="1" customFormat="1" ht="12">
      <c r="B68" s="16" t="s">
        <v>9</v>
      </c>
      <c r="C68" s="49">
        <v>6138.6745597660229</v>
      </c>
      <c r="D68" s="49">
        <v>5780.1323278156033</v>
      </c>
      <c r="E68" s="49">
        <v>5505.9875052385323</v>
      </c>
      <c r="F68" s="49">
        <v>5428.1128030086747</v>
      </c>
      <c r="G68" s="49">
        <v>5063.1453645069214</v>
      </c>
      <c r="H68" s="49">
        <v>5041.3214258965672</v>
      </c>
      <c r="I68" s="49">
        <v>4876.931913792775</v>
      </c>
      <c r="J68" s="49">
        <v>4704.2899949664388</v>
      </c>
      <c r="K68" s="49">
        <v>4336.0624626262943</v>
      </c>
      <c r="L68" s="49">
        <v>4193.6531648697182</v>
      </c>
      <c r="M68" s="49">
        <v>4076.3384429845128</v>
      </c>
      <c r="N68" s="49">
        <v>3875.8355798405437</v>
      </c>
      <c r="O68" s="49">
        <v>3769.8903261449827</v>
      </c>
      <c r="P68" s="49">
        <v>3651.5824969468367</v>
      </c>
      <c r="Q68" s="49">
        <v>3392.1891285918359</v>
      </c>
      <c r="R68" s="49">
        <v>3248.8834412063552</v>
      </c>
      <c r="S68" s="49">
        <v>3081.0054294671149</v>
      </c>
      <c r="T68" s="49">
        <v>2879.1081085217511</v>
      </c>
      <c r="U68" s="49">
        <v>2841.2409077737598</v>
      </c>
      <c r="V68" s="49">
        <v>2683.6326108408757</v>
      </c>
      <c r="W68" s="49">
        <v>2664.098306366107</v>
      </c>
      <c r="X68" s="49">
        <v>2641.9955781080075</v>
      </c>
    </row>
    <row r="69" spans="2:24" s="1" customFormat="1" ht="12">
      <c r="B69" s="18" t="s">
        <v>10</v>
      </c>
      <c r="C69" s="50">
        <v>3503.1862261934689</v>
      </c>
      <c r="D69" s="50">
        <v>3339.8612366329744</v>
      </c>
      <c r="E69" s="50">
        <v>3158.9757711455832</v>
      </c>
      <c r="F69" s="50">
        <v>3066.6866275958332</v>
      </c>
      <c r="G69" s="50">
        <v>2717.9882539091727</v>
      </c>
      <c r="H69" s="50">
        <v>2787.320802930541</v>
      </c>
      <c r="I69" s="50">
        <v>2667.0958156860129</v>
      </c>
      <c r="J69" s="50">
        <v>2590.3478843829776</v>
      </c>
      <c r="K69" s="50">
        <v>2280.6252060854395</v>
      </c>
      <c r="L69" s="50">
        <v>2232.0677580996644</v>
      </c>
      <c r="M69" s="50">
        <v>2116.6309437781792</v>
      </c>
      <c r="N69" s="50">
        <v>1920.1354236647983</v>
      </c>
      <c r="O69" s="50">
        <v>1818.4458356428408</v>
      </c>
      <c r="P69" s="50">
        <v>1700.781980693851</v>
      </c>
      <c r="Q69" s="50">
        <v>1503.748526119195</v>
      </c>
      <c r="R69" s="50">
        <v>1359.4503330469597</v>
      </c>
      <c r="S69" s="50">
        <v>1270.2920360298301</v>
      </c>
      <c r="T69" s="50">
        <v>1122.0724505357384</v>
      </c>
      <c r="U69" s="50">
        <v>1078.2850043995606</v>
      </c>
      <c r="V69" s="50">
        <v>957.28563145242867</v>
      </c>
      <c r="W69" s="50">
        <v>932.15357094656042</v>
      </c>
      <c r="X69" s="50">
        <v>936.12852592348338</v>
      </c>
    </row>
    <row r="70" spans="2:24" s="1" customFormat="1" thickBot="1">
      <c r="B70" s="18" t="s">
        <v>11</v>
      </c>
      <c r="C70" s="50">
        <v>2635.4883335725544</v>
      </c>
      <c r="D70" s="50">
        <v>2440.2710911826284</v>
      </c>
      <c r="E70" s="50">
        <v>2347.0117340929496</v>
      </c>
      <c r="F70" s="50">
        <v>2361.4261754128406</v>
      </c>
      <c r="G70" s="50">
        <v>2345.1571105977491</v>
      </c>
      <c r="H70" s="50">
        <v>2254.0006229660275</v>
      </c>
      <c r="I70" s="50">
        <v>2209.8360981067617</v>
      </c>
      <c r="J70" s="50">
        <v>2113.9421105834613</v>
      </c>
      <c r="K70" s="50">
        <v>2055.4372565408553</v>
      </c>
      <c r="L70" s="50">
        <v>1961.5854067700543</v>
      </c>
      <c r="M70" s="50">
        <v>1959.707499206334</v>
      </c>
      <c r="N70" s="50">
        <v>1955.7001561757459</v>
      </c>
      <c r="O70" s="50">
        <v>1951.4444905021419</v>
      </c>
      <c r="P70" s="50">
        <v>1950.8005162529844</v>
      </c>
      <c r="Q70" s="50">
        <v>1888.4406024726409</v>
      </c>
      <c r="R70" s="50">
        <v>1889.4331081593957</v>
      </c>
      <c r="S70" s="50">
        <v>1810.7133934372841</v>
      </c>
      <c r="T70" s="50">
        <v>1757.0356579860129</v>
      </c>
      <c r="U70" s="50">
        <v>1762.9559033741991</v>
      </c>
      <c r="V70" s="50">
        <v>1726.3469793884476</v>
      </c>
      <c r="W70" s="50">
        <v>1731.944735419547</v>
      </c>
      <c r="X70" s="50">
        <v>1705.867052184524</v>
      </c>
    </row>
    <row r="71" spans="2:24" s="1" customFormat="1" ht="12">
      <c r="B71" s="21" t="s">
        <v>12</v>
      </c>
      <c r="C71" s="48">
        <v>63.478043569299771</v>
      </c>
      <c r="D71" s="48">
        <v>59.517515907574712</v>
      </c>
      <c r="E71" s="48">
        <v>58.15098598657611</v>
      </c>
      <c r="F71" s="48">
        <v>58.154269194982319</v>
      </c>
      <c r="G71" s="48">
        <v>64.010176091014202</v>
      </c>
      <c r="H71" s="48">
        <v>65.198009727843953</v>
      </c>
      <c r="I71" s="48">
        <v>63.626658667364225</v>
      </c>
      <c r="J71" s="48">
        <v>63.60319011490428</v>
      </c>
      <c r="K71" s="48">
        <v>58.943607297131827</v>
      </c>
      <c r="L71" s="48">
        <v>54.973350918080435</v>
      </c>
      <c r="M71" s="48">
        <v>58.127631103360521</v>
      </c>
      <c r="N71" s="48">
        <v>56.785230638664579</v>
      </c>
      <c r="O71" s="48">
        <v>54.369248537816098</v>
      </c>
      <c r="P71" s="48">
        <v>60.649184409769688</v>
      </c>
      <c r="Q71" s="48">
        <v>62.258717787373598</v>
      </c>
      <c r="R71" s="48">
        <v>63.357890044743939</v>
      </c>
      <c r="S71" s="48">
        <v>62.559211569940487</v>
      </c>
      <c r="T71" s="48">
        <v>62.613991157180621</v>
      </c>
      <c r="U71" s="48">
        <v>58.163411848005687</v>
      </c>
      <c r="V71" s="48">
        <v>47.63622051321564</v>
      </c>
      <c r="W71" s="48">
        <v>52.487577827346541</v>
      </c>
      <c r="X71" s="48">
        <v>51.797955716282381</v>
      </c>
    </row>
    <row r="72" spans="2:24" s="1" customFormat="1" ht="12">
      <c r="B72" s="22" t="s">
        <v>13</v>
      </c>
      <c r="C72" s="51">
        <v>1.5366757639851421</v>
      </c>
      <c r="D72" s="51">
        <v>1.357159579599442</v>
      </c>
      <c r="E72" s="51">
        <v>1.2947449978749488</v>
      </c>
      <c r="F72" s="51">
        <v>1.171863798675699</v>
      </c>
      <c r="G72" s="51">
        <v>1.3106451891856299</v>
      </c>
      <c r="H72" s="51">
        <v>1.3400248830053478</v>
      </c>
      <c r="I72" s="51">
        <v>1.3369087253205061</v>
      </c>
      <c r="J72" s="51">
        <v>1.374676172022675</v>
      </c>
      <c r="K72" s="51">
        <v>1.410230677042976</v>
      </c>
      <c r="L72" s="51">
        <v>1.2945525217497189</v>
      </c>
      <c r="M72" s="51">
        <v>1.3977621565377878</v>
      </c>
      <c r="N72" s="51">
        <v>1.4532683948712959</v>
      </c>
      <c r="O72" s="51">
        <v>1.4064428058065412</v>
      </c>
      <c r="P72" s="51">
        <v>1.4356767984027861</v>
      </c>
      <c r="Q72" s="51">
        <v>1.4774074073055372</v>
      </c>
      <c r="R72" s="51">
        <v>1.4029595319955011</v>
      </c>
      <c r="S72" s="51">
        <v>1.7395759604758125</v>
      </c>
      <c r="T72" s="51">
        <v>1.8415816423568439</v>
      </c>
      <c r="U72" s="51">
        <v>1.420770094789332</v>
      </c>
      <c r="V72" s="51">
        <v>1.2168223734081371</v>
      </c>
      <c r="W72" s="51">
        <v>1.2160612592486195</v>
      </c>
      <c r="X72" s="51">
        <v>1.2052721445235968</v>
      </c>
    </row>
    <row r="73" spans="2:24" s="1" customFormat="1" ht="12">
      <c r="B73" s="22" t="s">
        <v>14</v>
      </c>
      <c r="C73" s="51">
        <v>43.558287625203313</v>
      </c>
      <c r="D73" s="51">
        <v>42.384842631674267</v>
      </c>
      <c r="E73" s="51">
        <v>42.800874943181654</v>
      </c>
      <c r="F73" s="51">
        <v>42.203521671103921</v>
      </c>
      <c r="G73" s="51">
        <v>46.7225306945477</v>
      </c>
      <c r="H73" s="51">
        <v>47.032080981405301</v>
      </c>
      <c r="I73" s="51">
        <v>46.068523300678862</v>
      </c>
      <c r="J73" s="51">
        <v>45.923289994241827</v>
      </c>
      <c r="K73" s="51">
        <v>42.470147455863263</v>
      </c>
      <c r="L73" s="51">
        <v>39.592309487035081</v>
      </c>
      <c r="M73" s="51">
        <v>42.074329337954389</v>
      </c>
      <c r="N73" s="51">
        <v>41.283624104653974</v>
      </c>
      <c r="O73" s="51">
        <v>39.504118657264321</v>
      </c>
      <c r="P73" s="51">
        <v>44.774964667056345</v>
      </c>
      <c r="Q73" s="51">
        <v>45.80735264575393</v>
      </c>
      <c r="R73" s="51">
        <v>45.182189411739394</v>
      </c>
      <c r="S73" s="51">
        <v>43.150796005754628</v>
      </c>
      <c r="T73" s="51">
        <v>43.010749665553092</v>
      </c>
      <c r="U73" s="51">
        <v>40.667084661769763</v>
      </c>
      <c r="V73" s="51">
        <v>36.341069553073226</v>
      </c>
      <c r="W73" s="51">
        <v>39.796069199807839</v>
      </c>
      <c r="X73" s="51">
        <v>38.631137038414259</v>
      </c>
    </row>
    <row r="74" spans="2:24" s="1" customFormat="1" ht="12">
      <c r="B74" s="22" t="s">
        <v>15</v>
      </c>
      <c r="C74" s="51">
        <v>15.881101357498551</v>
      </c>
      <c r="D74" s="51">
        <v>13.35549085900757</v>
      </c>
      <c r="E74" s="51">
        <v>11.661949211520815</v>
      </c>
      <c r="F74" s="51">
        <v>12.405471309566218</v>
      </c>
      <c r="G74" s="51">
        <v>13.547801842094687</v>
      </c>
      <c r="H74" s="51">
        <v>14.350675399519947</v>
      </c>
      <c r="I74" s="51">
        <v>13.790771239190271</v>
      </c>
      <c r="J74" s="51">
        <v>13.863519680726116</v>
      </c>
      <c r="K74" s="51">
        <v>12.742581547157648</v>
      </c>
      <c r="L74" s="51">
        <v>11.845827396007248</v>
      </c>
      <c r="M74" s="51">
        <v>12.484762050585861</v>
      </c>
      <c r="N74" s="51">
        <v>11.894938360458003</v>
      </c>
      <c r="O74" s="51">
        <v>11.348157864621644</v>
      </c>
      <c r="P74" s="51">
        <v>12.263966691834735</v>
      </c>
      <c r="Q74" s="51">
        <v>12.883709870652314</v>
      </c>
      <c r="R74" s="51">
        <v>14.690587838582832</v>
      </c>
      <c r="S74" s="51">
        <v>15.558531894281471</v>
      </c>
      <c r="T74" s="51">
        <v>15.682643410098802</v>
      </c>
      <c r="U74" s="51">
        <v>14.050509039062289</v>
      </c>
      <c r="V74" s="51">
        <v>8.086467216035139</v>
      </c>
      <c r="W74" s="51">
        <v>9.4757711218993421</v>
      </c>
      <c r="X74" s="51">
        <v>9.969080389409628</v>
      </c>
    </row>
    <row r="75" spans="2:24" s="1" customFormat="1" ht="12">
      <c r="B75" s="22" t="s">
        <v>16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51">
        <v>0</v>
      </c>
      <c r="O75" s="51">
        <v>0</v>
      </c>
      <c r="P75" s="51">
        <v>0</v>
      </c>
      <c r="Q75" s="51">
        <v>0</v>
      </c>
      <c r="R75" s="51">
        <v>0</v>
      </c>
      <c r="S75" s="51">
        <v>0</v>
      </c>
      <c r="T75" s="51">
        <v>0</v>
      </c>
      <c r="U75" s="51">
        <v>0</v>
      </c>
      <c r="V75" s="51">
        <v>0</v>
      </c>
      <c r="W75" s="51">
        <v>0</v>
      </c>
      <c r="X75" s="51">
        <v>0</v>
      </c>
    </row>
    <row r="76" spans="2:24" s="1" customFormat="1" ht="12">
      <c r="B76" s="16" t="s">
        <v>17</v>
      </c>
      <c r="C76" s="52"/>
      <c r="D76" s="52"/>
      <c r="E76" s="52"/>
      <c r="F76" s="52"/>
      <c r="G76" s="52"/>
      <c r="H76" s="52"/>
      <c r="I76" s="52"/>
      <c r="J76" s="52"/>
      <c r="K76" s="52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>
        <v>0</v>
      </c>
    </row>
    <row r="77" spans="2:24" s="1" customFormat="1" ht="12">
      <c r="B77" s="16" t="s">
        <v>18</v>
      </c>
      <c r="C77" s="52"/>
      <c r="D77" s="52"/>
      <c r="E77" s="52"/>
      <c r="F77" s="52"/>
      <c r="G77" s="52"/>
      <c r="H77" s="52"/>
      <c r="I77" s="52"/>
      <c r="J77" s="52"/>
      <c r="K77" s="52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>
        <v>0</v>
      </c>
    </row>
    <row r="78" spans="2:24" s="1" customFormat="1" thickBot="1">
      <c r="B78" s="22" t="s">
        <v>19</v>
      </c>
      <c r="C78" s="51">
        <v>2.2585948226127597</v>
      </c>
      <c r="D78" s="51">
        <v>2.1609938372934296</v>
      </c>
      <c r="E78" s="51">
        <v>2.13539583399869</v>
      </c>
      <c r="F78" s="51">
        <v>2.1080064156364902</v>
      </c>
      <c r="G78" s="51">
        <v>2.1660723651862002</v>
      </c>
      <c r="H78" s="51">
        <v>2.2100954639133601</v>
      </c>
      <c r="I78" s="51">
        <v>2.1692694021746002</v>
      </c>
      <c r="J78" s="51">
        <v>2.1623922679136598</v>
      </c>
      <c r="K78" s="51">
        <v>2.0464206170679402</v>
      </c>
      <c r="L78" s="51">
        <v>1.9624745132883801</v>
      </c>
      <c r="M78" s="51">
        <v>1.8607685582825</v>
      </c>
      <c r="N78" s="51">
        <v>1.84710677868132</v>
      </c>
      <c r="O78" s="51">
        <v>1.8067622101235898</v>
      </c>
      <c r="P78" s="51">
        <v>1.85186125247582</v>
      </c>
      <c r="Q78" s="51">
        <v>1.77320074366182</v>
      </c>
      <c r="R78" s="51">
        <v>1.76581787842621</v>
      </c>
      <c r="S78" s="51">
        <v>1.7913489734285899</v>
      </c>
      <c r="T78" s="51">
        <v>1.7602575271718801</v>
      </c>
      <c r="U78" s="51">
        <v>1.7159325593843</v>
      </c>
      <c r="V78" s="51">
        <v>1.69352118209915</v>
      </c>
      <c r="W78" s="51">
        <v>1.69435513239075</v>
      </c>
      <c r="X78" s="51">
        <v>1.6944118559349</v>
      </c>
    </row>
    <row r="79" spans="2:24" s="1" customFormat="1" thickBot="1">
      <c r="B79" s="25" t="s">
        <v>20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54">
        <v>0</v>
      </c>
      <c r="X79" s="54">
        <v>0</v>
      </c>
    </row>
    <row r="80" spans="2:24" s="1" customFormat="1" ht="12">
      <c r="B80" s="21" t="s">
        <v>53</v>
      </c>
      <c r="C80" s="48">
        <v>11921.064900292842</v>
      </c>
      <c r="D80" s="48">
        <v>11434.475707726457</v>
      </c>
      <c r="E80" s="48">
        <v>10973.408882955546</v>
      </c>
      <c r="F80" s="48">
        <v>10652.596134075338</v>
      </c>
      <c r="G80" s="48">
        <v>10489.057550749158</v>
      </c>
      <c r="H80" s="48">
        <v>10433.53141867591</v>
      </c>
      <c r="I80" s="48">
        <v>10425.049457839506</v>
      </c>
      <c r="J80" s="48">
        <v>10296.289860829607</v>
      </c>
      <c r="K80" s="48">
        <v>10240.830718496078</v>
      </c>
      <c r="L80" s="48">
        <v>10161.518513422359</v>
      </c>
      <c r="M80" s="48">
        <v>9992.2457158591496</v>
      </c>
      <c r="N80" s="48">
        <v>9903.2013309752292</v>
      </c>
      <c r="O80" s="48">
        <v>9769.1029741431794</v>
      </c>
      <c r="P80" s="48">
        <v>9713.1362131971891</v>
      </c>
      <c r="Q80" s="48">
        <v>9601.8874573901467</v>
      </c>
      <c r="R80" s="48">
        <v>9553.6796122195901</v>
      </c>
      <c r="S80" s="48">
        <v>9543.8898477699895</v>
      </c>
      <c r="T80" s="48">
        <v>9584.1288432850506</v>
      </c>
      <c r="U80" s="48">
        <v>9517.954126725861</v>
      </c>
      <c r="V80" s="48">
        <v>9440.4941151532639</v>
      </c>
      <c r="W80" s="48">
        <v>9299.5323536515643</v>
      </c>
      <c r="X80" s="48">
        <v>9168.2415411719758</v>
      </c>
    </row>
    <row r="81" spans="2:24" s="1" customFormat="1" ht="12">
      <c r="B81" s="22" t="s">
        <v>22</v>
      </c>
      <c r="C81" s="50">
        <v>9218.0933971187515</v>
      </c>
      <c r="D81" s="50">
        <v>8815.9294128383517</v>
      </c>
      <c r="E81" s="50">
        <v>8449.2153389084579</v>
      </c>
      <c r="F81" s="50">
        <v>8215.0149271302689</v>
      </c>
      <c r="G81" s="50">
        <v>8096.3349586514933</v>
      </c>
      <c r="H81" s="50">
        <v>8049.5468483699842</v>
      </c>
      <c r="I81" s="50">
        <v>8039.3222431641361</v>
      </c>
      <c r="J81" s="50">
        <v>7924.3357183232129</v>
      </c>
      <c r="K81" s="50">
        <v>7867.733001295348</v>
      </c>
      <c r="L81" s="50">
        <v>7807.5246788057357</v>
      </c>
      <c r="M81" s="50">
        <v>7671.3524078605251</v>
      </c>
      <c r="N81" s="50">
        <v>7567.4828285573121</v>
      </c>
      <c r="O81" s="50">
        <v>7418.9525160089361</v>
      </c>
      <c r="P81" s="50">
        <v>7356.602636292374</v>
      </c>
      <c r="Q81" s="50">
        <v>7255.6854027197687</v>
      </c>
      <c r="R81" s="50">
        <v>7221.9004180229822</v>
      </c>
      <c r="S81" s="50">
        <v>7188.3100426002893</v>
      </c>
      <c r="T81" s="50">
        <v>7225.8178017218333</v>
      </c>
      <c r="U81" s="50">
        <v>7205.2575851098663</v>
      </c>
      <c r="V81" s="50">
        <v>7139.6409782957562</v>
      </c>
      <c r="W81" s="50">
        <v>7038.1368544246516</v>
      </c>
      <c r="X81" s="50">
        <v>6962.2031400486603</v>
      </c>
    </row>
    <row r="82" spans="2:24" s="1" customFormat="1" ht="12">
      <c r="B82" s="22" t="s">
        <v>23</v>
      </c>
      <c r="C82" s="51">
        <v>2542.7226892334779</v>
      </c>
      <c r="D82" s="51">
        <v>2464.4323620097348</v>
      </c>
      <c r="E82" s="51">
        <v>2380.9458590005588</v>
      </c>
      <c r="F82" s="51">
        <v>2303.31497547958</v>
      </c>
      <c r="G82" s="51">
        <v>2251.05430658778</v>
      </c>
      <c r="H82" s="51">
        <v>2244.8807329363685</v>
      </c>
      <c r="I82" s="51">
        <v>2239.5922050188369</v>
      </c>
      <c r="J82" s="51">
        <v>2221.1175915033318</v>
      </c>
      <c r="K82" s="51">
        <v>2232.5513970273382</v>
      </c>
      <c r="L82" s="51">
        <v>2219.5862572674923</v>
      </c>
      <c r="M82" s="51">
        <v>2192.361640323029</v>
      </c>
      <c r="N82" s="51">
        <v>2204.3151757149167</v>
      </c>
      <c r="O82" s="51">
        <v>2219.0459830178397</v>
      </c>
      <c r="P82" s="51">
        <v>2215.7112829525031</v>
      </c>
      <c r="Q82" s="51">
        <v>2197.2815850145657</v>
      </c>
      <c r="R82" s="51">
        <v>2194.596859282542</v>
      </c>
      <c r="S82" s="51">
        <v>2215.982504364204</v>
      </c>
      <c r="T82" s="51">
        <v>2219.5975445667395</v>
      </c>
      <c r="U82" s="51">
        <v>2179.9245683927352</v>
      </c>
      <c r="V82" s="51">
        <v>2150.3565171913147</v>
      </c>
      <c r="W82" s="51">
        <v>2106.744052057466</v>
      </c>
      <c r="X82" s="51">
        <v>2047.3632676188008</v>
      </c>
    </row>
    <row r="83" spans="2:24" s="1" customFormat="1" ht="12">
      <c r="B83" s="22" t="s">
        <v>24</v>
      </c>
      <c r="C83" s="51">
        <v>113.78586955159805</v>
      </c>
      <c r="D83" s="51">
        <v>107.91666635121082</v>
      </c>
      <c r="E83" s="51">
        <v>103.75636154314286</v>
      </c>
      <c r="F83" s="51">
        <v>101.18326659620919</v>
      </c>
      <c r="G83" s="51">
        <v>108.49534032597803</v>
      </c>
      <c r="H83" s="51">
        <v>106.10011341794169</v>
      </c>
      <c r="I83" s="51">
        <v>113.5014359523758</v>
      </c>
      <c r="J83" s="51">
        <v>113.8667461692224</v>
      </c>
      <c r="K83" s="51">
        <v>107.89921603001865</v>
      </c>
      <c r="L83" s="51">
        <v>103.50480435105722</v>
      </c>
      <c r="M83" s="51">
        <v>98.914847791746382</v>
      </c>
      <c r="N83" s="51">
        <v>98.978994107421727</v>
      </c>
      <c r="O83" s="51">
        <v>104.56609812420707</v>
      </c>
      <c r="P83" s="51">
        <v>108.30292107228864</v>
      </c>
      <c r="Q83" s="51">
        <v>116.51987305712545</v>
      </c>
      <c r="R83" s="51">
        <v>111.59287294244709</v>
      </c>
      <c r="S83" s="51">
        <v>111.25916529579052</v>
      </c>
      <c r="T83" s="51">
        <v>112.90831589621786</v>
      </c>
      <c r="U83" s="51">
        <v>104.63919759447607</v>
      </c>
      <c r="V83" s="51">
        <v>120.21050758991638</v>
      </c>
      <c r="W83" s="51">
        <v>124.1019606809048</v>
      </c>
      <c r="X83" s="51">
        <v>126.97577776519962</v>
      </c>
    </row>
    <row r="84" spans="2:24" s="1" customFormat="1" ht="12">
      <c r="B84" s="22" t="s">
        <v>25</v>
      </c>
      <c r="C84" s="51">
        <v>0.32840620799999998</v>
      </c>
      <c r="D84" s="51">
        <v>0.32840620799999998</v>
      </c>
      <c r="E84" s="51">
        <v>0.312</v>
      </c>
      <c r="F84" s="51">
        <v>0.46800000000000003</v>
      </c>
      <c r="G84" s="51">
        <v>0.40039999999999998</v>
      </c>
      <c r="H84" s="51">
        <v>0.44104631999999999</v>
      </c>
      <c r="I84" s="51">
        <v>0.44673200000000002</v>
      </c>
      <c r="J84" s="51">
        <v>0.44673200000000002</v>
      </c>
      <c r="K84" s="51">
        <v>0.449487896</v>
      </c>
      <c r="L84" s="51">
        <v>0.449487896</v>
      </c>
      <c r="M84" s="51">
        <v>0.449487896</v>
      </c>
      <c r="N84" s="51">
        <v>0.43264000000000002</v>
      </c>
      <c r="O84" s="51">
        <v>0.37507911999999999</v>
      </c>
      <c r="P84" s="51">
        <v>0.407535216239161</v>
      </c>
      <c r="Q84" s="51">
        <v>0.36771477600000002</v>
      </c>
      <c r="R84" s="51">
        <v>0.36962837599999998</v>
      </c>
      <c r="S84" s="51">
        <v>0.40943244159999997</v>
      </c>
      <c r="T84" s="51">
        <v>0.42341354417994898</v>
      </c>
      <c r="U84" s="51">
        <v>0.40816616455776999</v>
      </c>
      <c r="V84" s="51">
        <v>0.41542536455777002</v>
      </c>
      <c r="W84" s="51">
        <v>0.46128055747475</v>
      </c>
      <c r="X84" s="51">
        <v>0.43951335747475001</v>
      </c>
    </row>
    <row r="85" spans="2:24" s="1" customFormat="1" ht="12">
      <c r="B85" s="22" t="s">
        <v>26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1">
        <v>0</v>
      </c>
      <c r="M85" s="51">
        <v>0</v>
      </c>
      <c r="N85" s="51">
        <v>0</v>
      </c>
      <c r="O85" s="51">
        <v>0</v>
      </c>
      <c r="P85" s="51">
        <v>0</v>
      </c>
      <c r="Q85" s="51">
        <v>0</v>
      </c>
      <c r="R85" s="51">
        <v>0</v>
      </c>
      <c r="S85" s="51">
        <v>0</v>
      </c>
      <c r="T85" s="51">
        <v>0</v>
      </c>
      <c r="U85" s="51">
        <v>0</v>
      </c>
      <c r="V85" s="51">
        <v>0</v>
      </c>
      <c r="W85" s="51">
        <v>0</v>
      </c>
      <c r="X85" s="51">
        <v>0</v>
      </c>
    </row>
    <row r="86" spans="2:24" s="1" customFormat="1" ht="12">
      <c r="B86" s="22" t="s">
        <v>27</v>
      </c>
      <c r="C86" s="51">
        <v>46.134538181015202</v>
      </c>
      <c r="D86" s="51">
        <v>45.868860319157207</v>
      </c>
      <c r="E86" s="51">
        <v>39.179323503386946</v>
      </c>
      <c r="F86" s="51">
        <v>32.614964869280129</v>
      </c>
      <c r="G86" s="51">
        <v>32.772545183906026</v>
      </c>
      <c r="H86" s="51">
        <v>32.562677631613539</v>
      </c>
      <c r="I86" s="51">
        <v>32.186841704155988</v>
      </c>
      <c r="J86" s="51">
        <v>36.52307283384382</v>
      </c>
      <c r="K86" s="51">
        <v>32.197616247370831</v>
      </c>
      <c r="L86" s="51">
        <v>30.453285102076567</v>
      </c>
      <c r="M86" s="51">
        <v>29.167331987849074</v>
      </c>
      <c r="N86" s="51">
        <v>31.991692595581263</v>
      </c>
      <c r="O86" s="51">
        <v>26.163297872195145</v>
      </c>
      <c r="P86" s="51">
        <v>32.111837663784762</v>
      </c>
      <c r="Q86" s="51">
        <v>32.032881822686626</v>
      </c>
      <c r="R86" s="51">
        <v>25.219833595619374</v>
      </c>
      <c r="S86" s="51">
        <v>27.928703068108447</v>
      </c>
      <c r="T86" s="51">
        <v>25.381767556083659</v>
      </c>
      <c r="U86" s="51">
        <v>27.724609464225281</v>
      </c>
      <c r="V86" s="51">
        <v>29.870686711715628</v>
      </c>
      <c r="W86" s="51">
        <v>30.088205931065716</v>
      </c>
      <c r="X86" s="51">
        <v>31.259842381837558</v>
      </c>
    </row>
    <row r="87" spans="2:24" s="1" customFormat="1" thickBot="1">
      <c r="B87" s="22" t="s">
        <v>19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1">
        <v>0</v>
      </c>
      <c r="M87" s="51">
        <v>0</v>
      </c>
      <c r="N87" s="51">
        <v>0</v>
      </c>
      <c r="O87" s="51">
        <v>0</v>
      </c>
      <c r="P87" s="51">
        <v>0</v>
      </c>
      <c r="Q87" s="51">
        <v>0</v>
      </c>
      <c r="R87" s="51">
        <v>0</v>
      </c>
      <c r="S87" s="51">
        <v>0</v>
      </c>
      <c r="T87" s="51">
        <v>0</v>
      </c>
      <c r="U87" s="51">
        <v>0</v>
      </c>
      <c r="V87" s="51">
        <v>0</v>
      </c>
      <c r="W87" s="51">
        <v>0</v>
      </c>
      <c r="X87" s="51">
        <v>0</v>
      </c>
    </row>
    <row r="88" spans="2:24" s="1" customFormat="1" ht="12">
      <c r="B88" s="21" t="s">
        <v>28</v>
      </c>
      <c r="C88" s="48">
        <v>221.00771418834751</v>
      </c>
      <c r="D88" s="48">
        <v>215.89279099383114</v>
      </c>
      <c r="E88" s="48">
        <v>209.07148332133954</v>
      </c>
      <c r="F88" s="48">
        <v>206.98477536405957</v>
      </c>
      <c r="G88" s="48">
        <v>303.914404241184</v>
      </c>
      <c r="H88" s="48">
        <v>289.43826662487709</v>
      </c>
      <c r="I88" s="48">
        <v>279.67615755488293</v>
      </c>
      <c r="J88" s="48">
        <v>268.36372728398595</v>
      </c>
      <c r="K88" s="48">
        <v>273.52148145127057</v>
      </c>
      <c r="L88" s="48">
        <v>243.14036979108278</v>
      </c>
      <c r="M88" s="48">
        <v>266.56359863198452</v>
      </c>
      <c r="N88" s="48">
        <v>236.09206813919468</v>
      </c>
      <c r="O88" s="48">
        <v>232.65411165727804</v>
      </c>
      <c r="P88" s="48">
        <v>274.07895740150531</v>
      </c>
      <c r="Q88" s="48">
        <v>229.7557184630196</v>
      </c>
      <c r="R88" s="48">
        <v>250.9314346381243</v>
      </c>
      <c r="S88" s="48">
        <v>241.99577836994905</v>
      </c>
      <c r="T88" s="48">
        <v>256.05588728337534</v>
      </c>
      <c r="U88" s="48">
        <v>216.44495150768509</v>
      </c>
      <c r="V88" s="48">
        <v>223.30008267100658</v>
      </c>
      <c r="W88" s="48">
        <v>226.73015956108759</v>
      </c>
      <c r="X88" s="48">
        <v>214.05403799469116</v>
      </c>
    </row>
    <row r="89" spans="2:24" s="1" customFormat="1" ht="12">
      <c r="B89" s="22" t="s">
        <v>29</v>
      </c>
      <c r="C89" s="50">
        <v>77.798454779630802</v>
      </c>
      <c r="D89" s="50">
        <v>75.816795310809937</v>
      </c>
      <c r="E89" s="50">
        <v>70.421824289478209</v>
      </c>
      <c r="F89" s="50">
        <v>63.769122502992843</v>
      </c>
      <c r="G89" s="50">
        <v>76.699083865507589</v>
      </c>
      <c r="H89" s="50">
        <v>64.886953733918105</v>
      </c>
      <c r="I89" s="50">
        <v>56.905036648500193</v>
      </c>
      <c r="J89" s="50">
        <v>59.694248590437887</v>
      </c>
      <c r="K89" s="50">
        <v>66.525911591637254</v>
      </c>
      <c r="L89" s="50">
        <v>54.752287781481279</v>
      </c>
      <c r="M89" s="50">
        <v>75.132709727390747</v>
      </c>
      <c r="N89" s="50">
        <v>55.162206811407678</v>
      </c>
      <c r="O89" s="50">
        <v>58.15682204678663</v>
      </c>
      <c r="P89" s="50">
        <v>92.298094451745442</v>
      </c>
      <c r="Q89" s="50">
        <v>54.317185943179361</v>
      </c>
      <c r="R89" s="50">
        <v>79.838457812213122</v>
      </c>
      <c r="S89" s="50">
        <v>71.411034529503439</v>
      </c>
      <c r="T89" s="50">
        <v>63.112258867318459</v>
      </c>
      <c r="U89" s="50">
        <v>43.881700905751394</v>
      </c>
      <c r="V89" s="50">
        <v>49.001555087706478</v>
      </c>
      <c r="W89" s="50">
        <v>56.773816121238511</v>
      </c>
      <c r="X89" s="50">
        <v>45.240329590179165</v>
      </c>
    </row>
    <row r="90" spans="2:24" s="1" customFormat="1" ht="12">
      <c r="B90" s="22" t="s">
        <v>30</v>
      </c>
      <c r="C90" s="50">
        <v>7.1914505959617836</v>
      </c>
      <c r="D90" s="50">
        <v>8.2537370559261714</v>
      </c>
      <c r="E90" s="50">
        <v>7.496183654721575</v>
      </c>
      <c r="F90" s="50">
        <v>7.3153460750653627</v>
      </c>
      <c r="G90" s="50">
        <v>6.7423906066637826</v>
      </c>
      <c r="H90" s="50">
        <v>6.9285896329018586</v>
      </c>
      <c r="I90" s="50">
        <v>7.3095957405094545</v>
      </c>
      <c r="J90" s="50">
        <v>6.415837456021138</v>
      </c>
      <c r="K90" s="50">
        <v>7.2067906792008278</v>
      </c>
      <c r="L90" s="50">
        <v>6.6287845235659635</v>
      </c>
      <c r="M90" s="50">
        <v>6.5389569398997436</v>
      </c>
      <c r="N90" s="50">
        <v>6.5623221702146655</v>
      </c>
      <c r="O90" s="50">
        <v>6.084015996262317</v>
      </c>
      <c r="P90" s="50">
        <v>8.6840838918856029</v>
      </c>
      <c r="Q90" s="50">
        <v>7.5482491775335445</v>
      </c>
      <c r="R90" s="50">
        <v>6.9470229860547574</v>
      </c>
      <c r="S90" s="50">
        <v>6.8611501878338848</v>
      </c>
      <c r="T90" s="50">
        <v>6.8861654556161369</v>
      </c>
      <c r="U90" s="50">
        <v>7.1990009133714006</v>
      </c>
      <c r="V90" s="50">
        <v>7.236936205105116</v>
      </c>
      <c r="W90" s="50">
        <v>7.8157551648088219</v>
      </c>
      <c r="X90" s="50">
        <v>6.8250664900370728</v>
      </c>
    </row>
    <row r="91" spans="2:24" s="1" customFormat="1" ht="12">
      <c r="B91" s="22" t="s">
        <v>31</v>
      </c>
      <c r="C91" s="50">
        <v>29.290616323146217</v>
      </c>
      <c r="D91" s="50">
        <v>24.954071384410959</v>
      </c>
      <c r="E91" s="50">
        <v>24.047496216120098</v>
      </c>
      <c r="F91" s="50">
        <v>28.522547657228717</v>
      </c>
      <c r="G91" s="50">
        <v>27.857700421689398</v>
      </c>
      <c r="H91" s="50">
        <v>14.94466371218722</v>
      </c>
      <c r="I91" s="50">
        <v>17.232359102514</v>
      </c>
      <c r="J91" s="50">
        <v>19.010546988742423</v>
      </c>
      <c r="K91" s="50">
        <v>26.534785897999459</v>
      </c>
      <c r="L91" s="50">
        <v>14.705011246784062</v>
      </c>
      <c r="M91" s="50">
        <v>21.44145255259</v>
      </c>
      <c r="N91" s="50">
        <v>15.729246733623739</v>
      </c>
      <c r="O91" s="50">
        <v>11.638916311781871</v>
      </c>
      <c r="P91" s="50">
        <v>18.710314189181535</v>
      </c>
      <c r="Q91" s="50">
        <v>16.13942821081136</v>
      </c>
      <c r="R91" s="50">
        <v>13.662429291469195</v>
      </c>
      <c r="S91" s="50">
        <v>13.712239503486979</v>
      </c>
      <c r="T91" s="50">
        <v>36.327788578532171</v>
      </c>
      <c r="U91" s="50">
        <v>16.173398436402326</v>
      </c>
      <c r="V91" s="50">
        <v>18.066600192804735</v>
      </c>
      <c r="W91" s="50">
        <v>13.694269481954816</v>
      </c>
      <c r="X91" s="50">
        <v>13.317394158488462</v>
      </c>
    </row>
    <row r="92" spans="2:24" s="1" customFormat="1" ht="12">
      <c r="B92" s="22" t="s">
        <v>32</v>
      </c>
      <c r="C92" s="50">
        <v>104.75090033165571</v>
      </c>
      <c r="D92" s="50">
        <v>104.87144282973298</v>
      </c>
      <c r="E92" s="50">
        <v>105.08796509928032</v>
      </c>
      <c r="F92" s="50">
        <v>105.3278326402978</v>
      </c>
      <c r="G92" s="50">
        <v>105.33829369270816</v>
      </c>
      <c r="H92" s="50">
        <v>105.53463869498147</v>
      </c>
      <c r="I92" s="50">
        <v>105.8910239650322</v>
      </c>
      <c r="J92" s="50">
        <v>105.86678336701428</v>
      </c>
      <c r="K92" s="50">
        <v>105.82158774114735</v>
      </c>
      <c r="L92" s="50">
        <v>105.94030613664977</v>
      </c>
      <c r="M92" s="50">
        <v>106.0329767962366</v>
      </c>
      <c r="N92" s="50">
        <v>105.82792710324487</v>
      </c>
      <c r="O92" s="50">
        <v>106.01487601272186</v>
      </c>
      <c r="P92" s="50">
        <v>106.67314113589849</v>
      </c>
      <c r="Q92" s="50">
        <v>106.71939677581294</v>
      </c>
      <c r="R92" s="50">
        <v>107.16759501815984</v>
      </c>
      <c r="S92" s="50">
        <v>107.47080970908848</v>
      </c>
      <c r="T92" s="50">
        <v>107.98377349120631</v>
      </c>
      <c r="U92" s="50">
        <v>108.06720790743576</v>
      </c>
      <c r="V92" s="50">
        <v>108.28922636680915</v>
      </c>
      <c r="W92" s="50">
        <v>108.86804825043656</v>
      </c>
      <c r="X92" s="50">
        <v>109.57537002494065</v>
      </c>
    </row>
    <row r="93" spans="2:24" s="1" customFormat="1" ht="12">
      <c r="B93" s="22" t="s">
        <v>33</v>
      </c>
      <c r="C93" s="50">
        <v>1.8994567193403851</v>
      </c>
      <c r="D93" s="50">
        <v>1.9263498200106171</v>
      </c>
      <c r="E93" s="50">
        <v>1.954289463850319</v>
      </c>
      <c r="F93" s="50">
        <v>1.9931010350167</v>
      </c>
      <c r="G93" s="50">
        <v>2.1004251871411062</v>
      </c>
      <c r="H93" s="50">
        <v>2.0543546209729699</v>
      </c>
      <c r="I93" s="50">
        <v>2.129124171763114</v>
      </c>
      <c r="J93" s="50">
        <v>2.2477266333638113</v>
      </c>
      <c r="K93" s="50">
        <v>2.3469974523328001</v>
      </c>
      <c r="L93" s="50">
        <v>2.9269115674766568</v>
      </c>
      <c r="M93" s="50">
        <v>2.3057503851826011</v>
      </c>
      <c r="N93" s="50">
        <v>2.6240480457743711</v>
      </c>
      <c r="O93" s="50">
        <v>2.685640835725335</v>
      </c>
      <c r="P93" s="50">
        <v>2.6610278590150389</v>
      </c>
      <c r="Q93" s="50">
        <v>2.9066252895948441</v>
      </c>
      <c r="R93" s="50">
        <v>3.1175726887240951</v>
      </c>
      <c r="S93" s="50">
        <v>3.2763830043799489</v>
      </c>
      <c r="T93" s="50">
        <v>3.4190939362340238</v>
      </c>
      <c r="U93" s="50">
        <v>3.4511137974581834</v>
      </c>
      <c r="V93" s="50">
        <v>3.2566157682798202</v>
      </c>
      <c r="W93" s="50">
        <v>3.010196919846531</v>
      </c>
      <c r="X93" s="50">
        <v>3.0278041082434219</v>
      </c>
    </row>
    <row r="94" spans="2:24" s="1" customFormat="1" ht="12">
      <c r="B94" s="27" t="s">
        <v>34</v>
      </c>
      <c r="C94" s="50">
        <v>7.6835438612609594E-2</v>
      </c>
      <c r="D94" s="50">
        <v>7.0394592940463699E-2</v>
      </c>
      <c r="E94" s="50">
        <v>6.3724597888993206E-2</v>
      </c>
      <c r="F94" s="50">
        <v>5.6825453458197901E-2</v>
      </c>
      <c r="G94" s="50">
        <v>0.17651046747399601</v>
      </c>
      <c r="H94" s="50">
        <v>8.9066229915563996E-2</v>
      </c>
      <c r="I94" s="50">
        <v>0.20901792656399201</v>
      </c>
      <c r="J94" s="50">
        <v>0.12858424840642799</v>
      </c>
      <c r="K94" s="50">
        <v>8.5408088952884098E-2</v>
      </c>
      <c r="L94" s="50">
        <v>0.18706853512507499</v>
      </c>
      <c r="M94" s="50">
        <v>0.111752230684819</v>
      </c>
      <c r="N94" s="50">
        <v>0.18631727492933001</v>
      </c>
      <c r="O94" s="50">
        <v>7.3840454000031794E-2</v>
      </c>
      <c r="P94" s="50">
        <v>5.22958737792543E-2</v>
      </c>
      <c r="Q94" s="50">
        <v>0.12483306608758001</v>
      </c>
      <c r="R94" s="50">
        <v>0.19835684150328001</v>
      </c>
      <c r="S94" s="50">
        <v>0.26416143565629402</v>
      </c>
      <c r="T94" s="50">
        <v>0.32680695446828001</v>
      </c>
      <c r="U94" s="50">
        <v>0.17252954726601</v>
      </c>
      <c r="V94" s="50">
        <v>0.449149050301273</v>
      </c>
      <c r="W94" s="50">
        <v>6.8073622802366895E-2</v>
      </c>
      <c r="X94" s="50">
        <v>6.8073622802366895E-2</v>
      </c>
    </row>
    <row r="95" spans="2:24" s="1" customFormat="1" thickBot="1">
      <c r="B95" s="22" t="s">
        <v>35</v>
      </c>
      <c r="C95" s="50">
        <v>0</v>
      </c>
      <c r="D95" s="50">
        <v>0</v>
      </c>
      <c r="E95" s="50">
        <v>0</v>
      </c>
      <c r="F95" s="50">
        <v>0</v>
      </c>
      <c r="G95" s="50">
        <v>85</v>
      </c>
      <c r="H95" s="50">
        <v>95</v>
      </c>
      <c r="I95" s="50">
        <v>90</v>
      </c>
      <c r="J95" s="50">
        <v>75</v>
      </c>
      <c r="K95" s="50">
        <v>65</v>
      </c>
      <c r="L95" s="50">
        <v>58</v>
      </c>
      <c r="M95" s="50">
        <v>55</v>
      </c>
      <c r="N95" s="50">
        <v>50</v>
      </c>
      <c r="O95" s="50">
        <v>48</v>
      </c>
      <c r="P95" s="50">
        <v>45</v>
      </c>
      <c r="Q95" s="50">
        <v>42</v>
      </c>
      <c r="R95" s="50">
        <v>40</v>
      </c>
      <c r="S95" s="50">
        <v>39</v>
      </c>
      <c r="T95" s="50">
        <v>38</v>
      </c>
      <c r="U95" s="50">
        <v>37.5</v>
      </c>
      <c r="V95" s="50">
        <v>37</v>
      </c>
      <c r="W95" s="50">
        <v>36.5</v>
      </c>
      <c r="X95" s="50">
        <v>36</v>
      </c>
    </row>
    <row r="96" spans="2:24" s="1" customFormat="1" ht="12">
      <c r="B96" s="25" t="s">
        <v>36</v>
      </c>
      <c r="C96" s="48">
        <v>8829.2121841627632</v>
      </c>
      <c r="D96" s="48">
        <v>8913.34848958783</v>
      </c>
      <c r="E96" s="48">
        <v>8827.9791670966861</v>
      </c>
      <c r="F96" s="48">
        <v>8749.55412379673</v>
      </c>
      <c r="G96" s="48">
        <v>8681.9243907528344</v>
      </c>
      <c r="H96" s="48">
        <v>8588.2822549599387</v>
      </c>
      <c r="I96" s="48">
        <v>8471.0806995677667</v>
      </c>
      <c r="J96" s="48">
        <v>8227.8906935717005</v>
      </c>
      <c r="K96" s="48">
        <v>8054.7931597238239</v>
      </c>
      <c r="L96" s="48">
        <v>7800.4200892932686</v>
      </c>
      <c r="M96" s="48">
        <v>7598.2990659859088</v>
      </c>
      <c r="N96" s="48">
        <v>7283.1593698398174</v>
      </c>
      <c r="O96" s="48">
        <v>7110.4087239214559</v>
      </c>
      <c r="P96" s="48">
        <v>6828.6145313188781</v>
      </c>
      <c r="Q96" s="48">
        <v>6594.857468930687</v>
      </c>
      <c r="R96" s="48">
        <v>6403.2853311887202</v>
      </c>
      <c r="S96" s="48">
        <v>6296.4158654602243</v>
      </c>
      <c r="T96" s="48">
        <v>6119.4984372814806</v>
      </c>
      <c r="U96" s="48">
        <v>5949.3788075152916</v>
      </c>
      <c r="V96" s="48">
        <v>5776.7926053986466</v>
      </c>
      <c r="W96" s="48">
        <v>5689.4997943554863</v>
      </c>
      <c r="X96" s="48">
        <v>5532.4345989318454</v>
      </c>
    </row>
    <row r="97" spans="1:24" s="1" customFormat="1" ht="12">
      <c r="B97" s="22" t="s">
        <v>37</v>
      </c>
      <c r="C97" s="50">
        <v>7682.8177941788799</v>
      </c>
      <c r="D97" s="50">
        <v>7806.5479382754993</v>
      </c>
      <c r="E97" s="50">
        <v>7755.0669478234249</v>
      </c>
      <c r="F97" s="50">
        <v>7693.8716695965522</v>
      </c>
      <c r="G97" s="50">
        <v>7629.7375246149186</v>
      </c>
      <c r="H97" s="50">
        <v>7534.2186008492317</v>
      </c>
      <c r="I97" s="50">
        <v>7434.0136127789465</v>
      </c>
      <c r="J97" s="50">
        <v>7203.5176753174974</v>
      </c>
      <c r="K97" s="50">
        <v>7034.5473574769239</v>
      </c>
      <c r="L97" s="50">
        <v>6797.9814798737971</v>
      </c>
      <c r="M97" s="50">
        <v>6679.8547067717773</v>
      </c>
      <c r="N97" s="50">
        <v>6396.6994797564948</v>
      </c>
      <c r="O97" s="50">
        <v>6219.4152026250022</v>
      </c>
      <c r="P97" s="50">
        <v>5914.1580119465034</v>
      </c>
      <c r="Q97" s="50">
        <v>5678.8046124355451</v>
      </c>
      <c r="R97" s="50">
        <v>5520.598348396341</v>
      </c>
      <c r="S97" s="50">
        <v>5414.7898503642746</v>
      </c>
      <c r="T97" s="50">
        <v>5252.9830752867092</v>
      </c>
      <c r="U97" s="50">
        <v>5107.924027384418</v>
      </c>
      <c r="V97" s="50">
        <v>4969.7620518345329</v>
      </c>
      <c r="W97" s="50">
        <v>4865.865766017705</v>
      </c>
      <c r="X97" s="50">
        <v>4695.1958783093423</v>
      </c>
    </row>
    <row r="98" spans="1:24" s="1" customFormat="1" ht="12">
      <c r="B98" s="22" t="s">
        <v>38</v>
      </c>
      <c r="C98" s="50">
        <v>1118.1328337645346</v>
      </c>
      <c r="D98" s="50">
        <v>1074.4131172557877</v>
      </c>
      <c r="E98" s="50">
        <v>1038.7522168039939</v>
      </c>
      <c r="F98" s="50">
        <v>1020.2768570437311</v>
      </c>
      <c r="G98" s="50">
        <v>1013.5771068996453</v>
      </c>
      <c r="H98" s="50">
        <v>1011.7544962809858</v>
      </c>
      <c r="I98" s="50">
        <v>990.18586223682007</v>
      </c>
      <c r="J98" s="50">
        <v>979.40849544483069</v>
      </c>
      <c r="K98" s="50">
        <v>975.57317235444953</v>
      </c>
      <c r="L98" s="50">
        <v>954.99559528931695</v>
      </c>
      <c r="M98" s="50">
        <v>867.63802627596169</v>
      </c>
      <c r="N98" s="50">
        <v>835.75648793569405</v>
      </c>
      <c r="O98" s="50">
        <v>833.86599191653727</v>
      </c>
      <c r="P98" s="50">
        <v>856.85802147664629</v>
      </c>
      <c r="Q98" s="50">
        <v>860.44966639538984</v>
      </c>
      <c r="R98" s="50">
        <v>826.20800838262426</v>
      </c>
      <c r="S98" s="50">
        <v>822.81122459169615</v>
      </c>
      <c r="T98" s="50">
        <v>806.47504358761023</v>
      </c>
      <c r="U98" s="50">
        <v>782.62851700299484</v>
      </c>
      <c r="V98" s="50">
        <v>750.26585494562835</v>
      </c>
      <c r="W98" s="50">
        <v>765.70987894430141</v>
      </c>
      <c r="X98" s="50">
        <v>777.43072642948084</v>
      </c>
    </row>
    <row r="99" spans="1:24" s="1" customFormat="1" ht="12">
      <c r="B99" s="22" t="s">
        <v>39</v>
      </c>
      <c r="C99" s="50">
        <v>9.3725615609959245</v>
      </c>
      <c r="D99" s="50">
        <v>9.9149733099935737</v>
      </c>
      <c r="E99" s="50">
        <v>9.4002039755137456</v>
      </c>
      <c r="F99" s="50">
        <v>8.7513393721779806</v>
      </c>
      <c r="G99" s="50">
        <v>7.3497023057031452</v>
      </c>
      <c r="H99" s="50">
        <v>6.9907609817170933</v>
      </c>
      <c r="I99" s="50">
        <v>7.3577716013728054</v>
      </c>
      <c r="J99" s="50">
        <v>3.5284846481227881</v>
      </c>
      <c r="K99" s="50">
        <v>3.6966065766390073</v>
      </c>
      <c r="L99" s="50">
        <v>3.7997477130323993</v>
      </c>
      <c r="M99" s="50">
        <v>3.5509061237592494</v>
      </c>
      <c r="N99" s="50">
        <v>3.4299249661947617</v>
      </c>
      <c r="O99" s="50">
        <v>3.5914481815869017</v>
      </c>
      <c r="P99" s="50">
        <v>3.5277862683463623</v>
      </c>
      <c r="Q99" s="50">
        <v>4.0797493351803764</v>
      </c>
      <c r="R99" s="50">
        <v>3.7768351720048057</v>
      </c>
      <c r="S99" s="50">
        <v>3.7097198848003896</v>
      </c>
      <c r="T99" s="50">
        <v>3.7208734955006615</v>
      </c>
      <c r="U99" s="50">
        <v>3.8270396265190567</v>
      </c>
      <c r="V99" s="50">
        <v>3.7742258086524685</v>
      </c>
      <c r="W99" s="50">
        <v>3.7346176455690956</v>
      </c>
      <c r="X99" s="50">
        <v>3.7345334927377083</v>
      </c>
    </row>
    <row r="100" spans="1:24" s="1" customFormat="1" thickBot="1">
      <c r="B100" s="22" t="s">
        <v>40</v>
      </c>
      <c r="C100" s="50">
        <v>18.888994658349095</v>
      </c>
      <c r="D100" s="50">
        <v>22.472460746549615</v>
      </c>
      <c r="E100" s="50">
        <v>24.759798493751983</v>
      </c>
      <c r="F100" s="50">
        <v>26.654257784267148</v>
      </c>
      <c r="G100" s="50">
        <v>31.260056932570059</v>
      </c>
      <c r="H100" s="50">
        <v>35.318396848002337</v>
      </c>
      <c r="I100" s="50">
        <v>39.523452950625718</v>
      </c>
      <c r="J100" s="50">
        <v>41.436038161251247</v>
      </c>
      <c r="K100" s="50">
        <v>40.976023315810693</v>
      </c>
      <c r="L100" s="50">
        <v>43.643266417124003</v>
      </c>
      <c r="M100" s="50">
        <v>47.255426814408736</v>
      </c>
      <c r="N100" s="50">
        <v>47.273477181433378</v>
      </c>
      <c r="O100" s="50">
        <v>53.536081198328468</v>
      </c>
      <c r="P100" s="50">
        <v>54.070711627381222</v>
      </c>
      <c r="Q100" s="50">
        <v>51.523440764574104</v>
      </c>
      <c r="R100" s="50">
        <v>52.702139237751645</v>
      </c>
      <c r="S100" s="50">
        <v>55.105070619451446</v>
      </c>
      <c r="T100" s="50">
        <v>56.319444911658834</v>
      </c>
      <c r="U100" s="50">
        <v>54.999223501358344</v>
      </c>
      <c r="V100" s="50">
        <v>52.990472809833363</v>
      </c>
      <c r="W100" s="50">
        <v>54.189531747910451</v>
      </c>
      <c r="X100" s="50">
        <v>56.073460700286333</v>
      </c>
    </row>
    <row r="101" spans="1:24" s="1" customFormat="1" ht="12">
      <c r="B101" s="21" t="s">
        <v>41</v>
      </c>
      <c r="C101" s="48">
        <v>0</v>
      </c>
      <c r="D101" s="48">
        <v>0</v>
      </c>
      <c r="E101" s="48">
        <v>0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48">
        <v>0</v>
      </c>
      <c r="L101" s="48">
        <v>0</v>
      </c>
      <c r="M101" s="48">
        <v>0</v>
      </c>
      <c r="N101" s="48">
        <v>0</v>
      </c>
      <c r="O101" s="48">
        <v>0</v>
      </c>
      <c r="P101" s="48">
        <v>0</v>
      </c>
      <c r="Q101" s="48">
        <v>0</v>
      </c>
      <c r="R101" s="48">
        <v>0</v>
      </c>
      <c r="S101" s="48">
        <v>0</v>
      </c>
      <c r="T101" s="48">
        <v>0</v>
      </c>
      <c r="U101" s="48">
        <v>0</v>
      </c>
      <c r="V101" s="48">
        <v>0</v>
      </c>
      <c r="W101" s="48">
        <v>0</v>
      </c>
      <c r="X101" s="48">
        <v>0</v>
      </c>
    </row>
    <row r="102" spans="1:24" s="1" customFormat="1" ht="13.5" thickBot="1">
      <c r="B102" s="30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</row>
    <row r="103" spans="1:24" s="1" customFormat="1" ht="12">
      <c r="B103" s="25" t="s">
        <v>44</v>
      </c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</row>
    <row r="104" spans="1:24" s="1" customFormat="1" ht="12">
      <c r="B104" s="14" t="s">
        <v>45</v>
      </c>
      <c r="C104" s="48">
        <v>5.4135357939473012</v>
      </c>
      <c r="D104" s="48">
        <v>5.1077903267002345</v>
      </c>
      <c r="E104" s="48">
        <v>5.2194380326559688</v>
      </c>
      <c r="F104" s="48">
        <v>5.3797317464175691</v>
      </c>
      <c r="G104" s="48">
        <v>5.2648840719691075</v>
      </c>
      <c r="H104" s="48">
        <v>5.4519741153889498</v>
      </c>
      <c r="I104" s="48">
        <v>5.5206171987646036</v>
      </c>
      <c r="J104" s="48">
        <v>5.7808202869732295</v>
      </c>
      <c r="K104" s="48">
        <v>12.894346738058333</v>
      </c>
      <c r="L104" s="48">
        <v>6.0733770630781594</v>
      </c>
      <c r="M104" s="48">
        <v>6.4368000926249138</v>
      </c>
      <c r="N104" s="48">
        <v>6.7026823636196369</v>
      </c>
      <c r="O104" s="48">
        <v>6.6722855455466519</v>
      </c>
      <c r="P104" s="48">
        <v>6.9372684620416631</v>
      </c>
      <c r="Q104" s="48">
        <v>7.2397151672488755</v>
      </c>
      <c r="R104" s="48">
        <v>7.547171617591828</v>
      </c>
      <c r="S104" s="48">
        <v>10.451286621087762</v>
      </c>
      <c r="T104" s="48">
        <v>22.40995000191926</v>
      </c>
      <c r="U104" s="48">
        <v>13.495792443140317</v>
      </c>
      <c r="V104" s="48">
        <v>9.4097735152718656</v>
      </c>
      <c r="W104" s="48">
        <v>9.4323414617636114</v>
      </c>
      <c r="X104" s="48">
        <v>9.2657085526924305</v>
      </c>
    </row>
    <row r="105" spans="1:24" s="1" customFormat="1" ht="12">
      <c r="B105" s="18" t="s">
        <v>46</v>
      </c>
      <c r="C105" s="51">
        <v>1.3171132460738051</v>
      </c>
      <c r="D105" s="51">
        <v>1.2206108247303966</v>
      </c>
      <c r="E105" s="51">
        <v>1.2757504477124508</v>
      </c>
      <c r="F105" s="51">
        <v>1.2528700385815621</v>
      </c>
      <c r="G105" s="51">
        <v>1.276327756021471</v>
      </c>
      <c r="H105" s="51">
        <v>1.3453151111535318</v>
      </c>
      <c r="I105" s="51">
        <v>1.3550932552444104</v>
      </c>
      <c r="J105" s="51">
        <v>1.3994896858293684</v>
      </c>
      <c r="K105" s="51">
        <v>1.4836341563725708</v>
      </c>
      <c r="L105" s="51">
        <v>1.5110150976857919</v>
      </c>
      <c r="M105" s="51">
        <v>1.4869515826148241</v>
      </c>
      <c r="N105" s="51">
        <v>1.394598323517388</v>
      </c>
      <c r="O105" s="51">
        <v>1.3527715923840766</v>
      </c>
      <c r="P105" s="51">
        <v>1.4008576418026661</v>
      </c>
      <c r="Q105" s="51">
        <v>1.5206511963551499</v>
      </c>
      <c r="R105" s="51">
        <v>1.5704447570039124</v>
      </c>
      <c r="S105" s="51">
        <v>1.5886856695046725</v>
      </c>
      <c r="T105" s="51">
        <v>1.5929487232962898</v>
      </c>
      <c r="U105" s="51">
        <v>1.6444285545482045</v>
      </c>
      <c r="V105" s="51">
        <v>1.4666199014326169</v>
      </c>
      <c r="W105" s="51">
        <v>1.4521528325527191</v>
      </c>
      <c r="X105" s="51">
        <v>1.4794399411948589</v>
      </c>
    </row>
    <row r="106" spans="1:24" s="1" customFormat="1" ht="12">
      <c r="B106" s="18" t="s">
        <v>47</v>
      </c>
      <c r="C106" s="51">
        <v>4.0964225478734972</v>
      </c>
      <c r="D106" s="51">
        <v>3.8871795019698379</v>
      </c>
      <c r="E106" s="51">
        <v>3.9436875849435205</v>
      </c>
      <c r="F106" s="51">
        <v>4.1268617078360066</v>
      </c>
      <c r="G106" s="51">
        <v>3.9885563159476369</v>
      </c>
      <c r="H106" s="51">
        <v>4.1066590042354196</v>
      </c>
      <c r="I106" s="51">
        <v>4.1655239435201947</v>
      </c>
      <c r="J106" s="51">
        <v>4.3813306011438602</v>
      </c>
      <c r="K106" s="51">
        <v>11.410712581685763</v>
      </c>
      <c r="L106" s="51">
        <v>4.5623619653923662</v>
      </c>
      <c r="M106" s="51">
        <v>4.9498485100100904</v>
      </c>
      <c r="N106" s="51">
        <v>5.3080840401022495</v>
      </c>
      <c r="O106" s="51">
        <v>5.3195139531625744</v>
      </c>
      <c r="P106" s="51">
        <v>5.5364108202389968</v>
      </c>
      <c r="Q106" s="51">
        <v>5.7190639708937265</v>
      </c>
      <c r="R106" s="51">
        <v>5.9767268605879114</v>
      </c>
      <c r="S106" s="51">
        <v>8.8626009515830866</v>
      </c>
      <c r="T106" s="51">
        <v>20.817001278622971</v>
      </c>
      <c r="U106" s="51">
        <v>11.851363888592111</v>
      </c>
      <c r="V106" s="51">
        <v>7.9431536138392493</v>
      </c>
      <c r="W106" s="51">
        <v>7.9801886292108897</v>
      </c>
      <c r="X106" s="51">
        <v>7.7862686114975759</v>
      </c>
    </row>
    <row r="107" spans="1:24" s="1" customFormat="1" ht="12">
      <c r="B107" s="14" t="s">
        <v>48</v>
      </c>
      <c r="C107" s="57">
        <v>1.46636137373767E-6</v>
      </c>
      <c r="D107" s="57">
        <v>1.60738998626359E-6</v>
      </c>
      <c r="E107" s="57">
        <v>1.2511358591528199E-6</v>
      </c>
      <c r="F107" s="57">
        <v>7.4236107221895703E-6</v>
      </c>
      <c r="G107" s="57">
        <v>6.5370558824946396E-6</v>
      </c>
      <c r="H107" s="57">
        <v>7.0836234607766701E-6</v>
      </c>
      <c r="I107" s="57">
        <v>6.6986636161366104E-6</v>
      </c>
      <c r="J107" s="57">
        <v>8.4723413873608408E-6</v>
      </c>
      <c r="K107" s="57">
        <v>8.4980592472294596E-6</v>
      </c>
      <c r="L107" s="57">
        <v>1.031062965923796E-5</v>
      </c>
      <c r="M107" s="57">
        <v>1.220520164622229E-5</v>
      </c>
      <c r="N107" s="57">
        <v>1.5136944593220671E-5</v>
      </c>
      <c r="O107" s="57">
        <v>1.59565519782677E-5</v>
      </c>
      <c r="P107" s="57">
        <v>1.6036467529093829E-5</v>
      </c>
      <c r="Q107" s="57">
        <v>1.545513045261526E-5</v>
      </c>
      <c r="R107" s="57">
        <v>2.18973533360759E-5</v>
      </c>
      <c r="S107" s="57">
        <v>2.46208957281519E-5</v>
      </c>
      <c r="T107" s="57">
        <v>1.9596683586493502E-5</v>
      </c>
      <c r="U107" s="57">
        <v>2.1342306107251702E-5</v>
      </c>
      <c r="V107" s="57">
        <v>1.5089702924324E-5</v>
      </c>
      <c r="W107" s="57">
        <v>1.70937523052683E-5</v>
      </c>
      <c r="X107" s="57">
        <v>1.5662076855504701E-5</v>
      </c>
    </row>
    <row r="108" spans="1:24" s="1" customFormat="1" thickBot="1">
      <c r="B108" s="41" t="s">
        <v>49</v>
      </c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</row>
    <row r="109" spans="1:24" s="1" customFormat="1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s="1" customFormat="1" ht="13.5" thickBot="1">
      <c r="A110" s="2" t="s">
        <v>54</v>
      </c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s="1" customFormat="1" ht="12" customHeight="1">
      <c r="B111" s="44" t="s">
        <v>1</v>
      </c>
      <c r="C111" s="6">
        <v>1990</v>
      </c>
      <c r="D111" s="6">
        <v>1991</v>
      </c>
      <c r="E111" s="6">
        <v>1992</v>
      </c>
      <c r="F111" s="6">
        <v>1993</v>
      </c>
      <c r="G111" s="6">
        <v>1994</v>
      </c>
      <c r="H111" s="6">
        <v>1995</v>
      </c>
      <c r="I111" s="6">
        <v>1996</v>
      </c>
      <c r="J111" s="6">
        <v>1997</v>
      </c>
      <c r="K111" s="6">
        <v>1998</v>
      </c>
      <c r="L111" s="7">
        <v>1999</v>
      </c>
      <c r="M111" s="7">
        <v>2000</v>
      </c>
      <c r="N111" s="7">
        <v>2001</v>
      </c>
      <c r="O111" s="7">
        <v>2002</v>
      </c>
      <c r="P111" s="7">
        <v>2003</v>
      </c>
      <c r="Q111" s="7">
        <v>2004</v>
      </c>
      <c r="R111" s="7">
        <v>2005</v>
      </c>
      <c r="S111" s="7">
        <v>2006</v>
      </c>
      <c r="T111" s="7">
        <v>2007</v>
      </c>
      <c r="U111" s="7">
        <v>2008</v>
      </c>
      <c r="V111" s="7">
        <v>2009</v>
      </c>
      <c r="W111" s="7">
        <v>2010</v>
      </c>
      <c r="X111" s="7">
        <v>2011</v>
      </c>
    </row>
    <row r="112" spans="1:24" s="1" customFormat="1" ht="13.5" customHeight="1" thickBot="1">
      <c r="B112" s="45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10"/>
      <c r="R112" s="11"/>
      <c r="S112" s="11"/>
      <c r="T112" s="12"/>
      <c r="U112" s="13"/>
      <c r="V112" s="13"/>
      <c r="W112" s="13"/>
      <c r="X112" s="13"/>
    </row>
    <row r="113" spans="2:24" s="1" customFormat="1" ht="13.5" thickTop="1" thickBot="1">
      <c r="B113" s="46" t="s">
        <v>55</v>
      </c>
      <c r="C113" s="47">
        <v>1682.6206710339129</v>
      </c>
      <c r="D113" s="47">
        <v>1590.7610136688309</v>
      </c>
      <c r="E113" s="47">
        <v>1529.3924954203912</v>
      </c>
      <c r="F113" s="47">
        <v>1476.2373651911066</v>
      </c>
      <c r="G113" s="47">
        <v>1487.3909432880848</v>
      </c>
      <c r="H113" s="47">
        <v>1490.0607180416569</v>
      </c>
      <c r="I113" s="47">
        <v>1510.4622359629448</v>
      </c>
      <c r="J113" s="47">
        <v>1501.4427629893337</v>
      </c>
      <c r="K113" s="47">
        <v>1430.8231786233903</v>
      </c>
      <c r="L113" s="48">
        <v>1356.4322398826014</v>
      </c>
      <c r="M113" s="48">
        <v>1345.6300865415685</v>
      </c>
      <c r="N113" s="48">
        <v>1321.903127145905</v>
      </c>
      <c r="O113" s="48">
        <v>1285.0154003841399</v>
      </c>
      <c r="P113" s="48">
        <v>1269.8360087774483</v>
      </c>
      <c r="Q113" s="48">
        <v>1282.9549436224054</v>
      </c>
      <c r="R113" s="48">
        <v>1254.450812996216</v>
      </c>
      <c r="S113" s="48">
        <v>1213.6446405434933</v>
      </c>
      <c r="T113" s="48">
        <v>1212.8011794242591</v>
      </c>
      <c r="U113" s="48">
        <v>1183.4209221219048</v>
      </c>
      <c r="V113" s="48">
        <v>1117.5277240065486</v>
      </c>
      <c r="W113" s="48">
        <v>1085.4809097565769</v>
      </c>
      <c r="X113" s="48">
        <v>1081.0276809976924</v>
      </c>
    </row>
    <row r="114" spans="2:24" s="1" customFormat="1" ht="12">
      <c r="B114" s="25" t="s">
        <v>2</v>
      </c>
      <c r="C114" s="48">
        <v>110.10749356629555</v>
      </c>
      <c r="D114" s="48">
        <v>110.56886210018287</v>
      </c>
      <c r="E114" s="48">
        <v>108.94091720371706</v>
      </c>
      <c r="F114" s="48">
        <v>109.68589467027324</v>
      </c>
      <c r="G114" s="48">
        <v>112.53344167768289</v>
      </c>
      <c r="H114" s="48">
        <v>113.2393053308904</v>
      </c>
      <c r="I114" s="48">
        <v>118.14328103272818</v>
      </c>
      <c r="J114" s="48">
        <v>118.80708106818565</v>
      </c>
      <c r="K114" s="48">
        <v>120.73861928715742</v>
      </c>
      <c r="L114" s="48">
        <v>117.51824755504012</v>
      </c>
      <c r="M114" s="48">
        <v>111.47278066533511</v>
      </c>
      <c r="N114" s="48">
        <v>111.71122366924075</v>
      </c>
      <c r="O114" s="48">
        <v>110.25053034541409</v>
      </c>
      <c r="P114" s="48">
        <v>112.33527333729259</v>
      </c>
      <c r="Q114" s="48">
        <v>112.38150364043133</v>
      </c>
      <c r="R114" s="48">
        <v>110.38280165981271</v>
      </c>
      <c r="S114" s="48">
        <v>110.51258813283907</v>
      </c>
      <c r="T114" s="48">
        <v>110.40558895541727</v>
      </c>
      <c r="U114" s="48">
        <v>108.78781604332671</v>
      </c>
      <c r="V114" s="48">
        <v>103.13548552223648</v>
      </c>
      <c r="W114" s="48">
        <v>105.94417969749712</v>
      </c>
      <c r="X114" s="48">
        <v>104.35274418062519</v>
      </c>
    </row>
    <row r="115" spans="2:24" s="1" customFormat="1" ht="12">
      <c r="B115" s="22" t="s">
        <v>3</v>
      </c>
      <c r="C115" s="49">
        <v>109.77885128641744</v>
      </c>
      <c r="D115" s="49">
        <v>110.24690335020652</v>
      </c>
      <c r="E115" s="49">
        <v>108.60487599765214</v>
      </c>
      <c r="F115" s="49">
        <v>109.34028281077885</v>
      </c>
      <c r="G115" s="49">
        <v>112.18071913344907</v>
      </c>
      <c r="H115" s="49">
        <v>112.85826965018572</v>
      </c>
      <c r="I115" s="49">
        <v>117.74777961252165</v>
      </c>
      <c r="J115" s="49">
        <v>118.42354243830964</v>
      </c>
      <c r="K115" s="49">
        <v>120.36463434729471</v>
      </c>
      <c r="L115" s="49">
        <v>117.15271401309212</v>
      </c>
      <c r="M115" s="49">
        <v>111.11369512995172</v>
      </c>
      <c r="N115" s="49">
        <v>111.35338533795057</v>
      </c>
      <c r="O115" s="49">
        <v>109.90695666140947</v>
      </c>
      <c r="P115" s="49">
        <v>112.01701146212551</v>
      </c>
      <c r="Q115" s="49">
        <v>112.05531730284864</v>
      </c>
      <c r="R115" s="49">
        <v>110.00729569554811</v>
      </c>
      <c r="S115" s="49">
        <v>110.14189585130849</v>
      </c>
      <c r="T115" s="49">
        <v>110.00180499137227</v>
      </c>
      <c r="U115" s="49">
        <v>108.45011448661015</v>
      </c>
      <c r="V115" s="49">
        <v>102.81004897797028</v>
      </c>
      <c r="W115" s="49">
        <v>105.62828769078169</v>
      </c>
      <c r="X115" s="49">
        <v>104.02082543189572</v>
      </c>
    </row>
    <row r="116" spans="2:24" s="1" customFormat="1" ht="12">
      <c r="B116" s="18" t="s">
        <v>4</v>
      </c>
      <c r="C116" s="50">
        <v>35.068225333525028</v>
      </c>
      <c r="D116" s="50">
        <v>35.333655017563935</v>
      </c>
      <c r="E116" s="50">
        <v>34.134742644814438</v>
      </c>
      <c r="F116" s="50">
        <v>32.745662872823516</v>
      </c>
      <c r="G116" s="50">
        <v>32.819104797151738</v>
      </c>
      <c r="H116" s="50">
        <v>28.846654715408341</v>
      </c>
      <c r="I116" s="50">
        <v>29.728588021895611</v>
      </c>
      <c r="J116" s="50">
        <v>28.21807407014273</v>
      </c>
      <c r="K116" s="50">
        <v>28.56756495122686</v>
      </c>
      <c r="L116" s="50">
        <v>27.470772129068127</v>
      </c>
      <c r="M116" s="50">
        <v>28.197503444465394</v>
      </c>
      <c r="N116" s="50">
        <v>29.23282474497514</v>
      </c>
      <c r="O116" s="50">
        <v>29.92787461147169</v>
      </c>
      <c r="P116" s="50">
        <v>31.284101555878756</v>
      </c>
      <c r="Q116" s="50">
        <v>31.282881307729102</v>
      </c>
      <c r="R116" s="50">
        <v>31.121844966763405</v>
      </c>
      <c r="S116" s="50">
        <v>31.485623788630111</v>
      </c>
      <c r="T116" s="50">
        <v>31.629511338422397</v>
      </c>
      <c r="U116" s="50">
        <v>31.14163683008163</v>
      </c>
      <c r="V116" s="50">
        <v>30.090934356762276</v>
      </c>
      <c r="W116" s="50">
        <v>30.834087485949222</v>
      </c>
      <c r="X116" s="50">
        <v>30.618487063000455</v>
      </c>
    </row>
    <row r="117" spans="2:24" s="1" customFormat="1" ht="12">
      <c r="B117" s="18" t="s">
        <v>52</v>
      </c>
      <c r="C117" s="50">
        <v>24.064621941453051</v>
      </c>
      <c r="D117" s="50">
        <v>23.312147825303015</v>
      </c>
      <c r="E117" s="50">
        <v>22.705027799797875</v>
      </c>
      <c r="F117" s="50">
        <v>21.709407222676106</v>
      </c>
      <c r="G117" s="50">
        <v>21.934842867822557</v>
      </c>
      <c r="H117" s="50">
        <v>22.230992150264822</v>
      </c>
      <c r="I117" s="50">
        <v>21.763547699824585</v>
      </c>
      <c r="J117" s="50">
        <v>22.078657250108215</v>
      </c>
      <c r="K117" s="50">
        <v>21.577582610334613</v>
      </c>
      <c r="L117" s="50">
        <v>21.296249425672556</v>
      </c>
      <c r="M117" s="50">
        <v>21.341675884492819</v>
      </c>
      <c r="N117" s="50">
        <v>21.186451183107302</v>
      </c>
      <c r="O117" s="50">
        <v>21.047586801045362</v>
      </c>
      <c r="P117" s="50">
        <v>21.400439036045341</v>
      </c>
      <c r="Q117" s="50">
        <v>21.422276943448654</v>
      </c>
      <c r="R117" s="50">
        <v>21.627437520694833</v>
      </c>
      <c r="S117" s="50">
        <v>21.740274401841543</v>
      </c>
      <c r="T117" s="50">
        <v>21.893601173534584</v>
      </c>
      <c r="U117" s="50">
        <v>21.032553747298632</v>
      </c>
      <c r="V117" s="50">
        <v>18.447608925334919</v>
      </c>
      <c r="W117" s="50">
        <v>19.351033752145373</v>
      </c>
      <c r="X117" s="50">
        <v>19.034697729754818</v>
      </c>
    </row>
    <row r="118" spans="2:24" s="1" customFormat="1" ht="12">
      <c r="B118" s="18" t="s">
        <v>6</v>
      </c>
      <c r="C118" s="50">
        <v>24.141893667488205</v>
      </c>
      <c r="D118" s="50">
        <v>24.624573808447941</v>
      </c>
      <c r="E118" s="50">
        <v>25.920598100975589</v>
      </c>
      <c r="F118" s="50">
        <v>28.363153928618512</v>
      </c>
      <c r="G118" s="50">
        <v>31.927350475377377</v>
      </c>
      <c r="H118" s="50">
        <v>36.422785656462821</v>
      </c>
      <c r="I118" s="50">
        <v>39.893215787892586</v>
      </c>
      <c r="J118" s="50">
        <v>42.438828709972611</v>
      </c>
      <c r="K118" s="50">
        <v>45.231201463404844</v>
      </c>
      <c r="L118" s="50">
        <v>43.416287488234723</v>
      </c>
      <c r="M118" s="50">
        <v>37.064135251375497</v>
      </c>
      <c r="N118" s="50">
        <v>35.644254748502654</v>
      </c>
      <c r="O118" s="50">
        <v>34.371015152727594</v>
      </c>
      <c r="P118" s="50">
        <v>34.116371734430579</v>
      </c>
      <c r="Q118" s="50">
        <v>33.920081715895897</v>
      </c>
      <c r="R118" s="50">
        <v>31.756970120436666</v>
      </c>
      <c r="S118" s="50">
        <v>31.893852011062044</v>
      </c>
      <c r="T118" s="50">
        <v>32.196603037870695</v>
      </c>
      <c r="U118" s="50">
        <v>31.335626003029134</v>
      </c>
      <c r="V118" s="50">
        <v>29.699836485014497</v>
      </c>
      <c r="W118" s="50">
        <v>29.89874621875914</v>
      </c>
      <c r="X118" s="50">
        <v>30.296718872724004</v>
      </c>
    </row>
    <row r="119" spans="2:24" s="1" customFormat="1" ht="12">
      <c r="B119" s="18" t="s">
        <v>7</v>
      </c>
      <c r="C119" s="50">
        <v>24.230218199600202</v>
      </c>
      <c r="D119" s="50">
        <v>24.836854404717648</v>
      </c>
      <c r="E119" s="50">
        <v>23.839879744387247</v>
      </c>
      <c r="F119" s="50">
        <v>24.522640279348323</v>
      </c>
      <c r="G119" s="50">
        <v>23.539295711316957</v>
      </c>
      <c r="H119" s="50">
        <v>23.568360785462119</v>
      </c>
      <c r="I119" s="50">
        <v>24.616153056622274</v>
      </c>
      <c r="J119" s="50">
        <v>23.956993288939223</v>
      </c>
      <c r="K119" s="50">
        <v>23.356217867140817</v>
      </c>
      <c r="L119" s="50">
        <v>23.391424171245625</v>
      </c>
      <c r="M119" s="50">
        <v>23.016347663514523</v>
      </c>
      <c r="N119" s="50">
        <v>23.90146732044289</v>
      </c>
      <c r="O119" s="50">
        <v>23.188080979623347</v>
      </c>
      <c r="P119" s="50">
        <v>23.703746712286602</v>
      </c>
      <c r="Q119" s="50">
        <v>23.839459398043637</v>
      </c>
      <c r="R119" s="50">
        <v>24.032840590390744</v>
      </c>
      <c r="S119" s="50">
        <v>23.520862648391539</v>
      </c>
      <c r="T119" s="50">
        <v>22.83246882066863</v>
      </c>
      <c r="U119" s="50">
        <v>23.613363428528498</v>
      </c>
      <c r="V119" s="50">
        <v>23.28547676337508</v>
      </c>
      <c r="W119" s="50">
        <v>24.316937211137617</v>
      </c>
      <c r="X119" s="50">
        <v>22.906633344884749</v>
      </c>
    </row>
    <row r="120" spans="2:24" s="1" customFormat="1" ht="12">
      <c r="B120" s="18" t="s">
        <v>8</v>
      </c>
      <c r="C120" s="50">
        <v>2.2738921443509672</v>
      </c>
      <c r="D120" s="50">
        <v>2.1396722941739963</v>
      </c>
      <c r="E120" s="50">
        <v>2.0046277076769927</v>
      </c>
      <c r="F120" s="50">
        <v>1.9994185073124273</v>
      </c>
      <c r="G120" s="50">
        <v>1.9601252817804331</v>
      </c>
      <c r="H120" s="50">
        <v>1.7894763425875941</v>
      </c>
      <c r="I120" s="50">
        <v>1.7462750462866095</v>
      </c>
      <c r="J120" s="50">
        <v>1.7309891191468909</v>
      </c>
      <c r="K120" s="50">
        <v>1.6320674551876004</v>
      </c>
      <c r="L120" s="50">
        <v>1.5779807988710755</v>
      </c>
      <c r="M120" s="50">
        <v>1.4940328861034993</v>
      </c>
      <c r="N120" s="50">
        <v>1.3883873409225822</v>
      </c>
      <c r="O120" s="50">
        <v>1.3723991165415073</v>
      </c>
      <c r="P120" s="50">
        <v>1.5123524234842356</v>
      </c>
      <c r="Q120" s="50">
        <v>1.5906179377313459</v>
      </c>
      <c r="R120" s="50">
        <v>1.4682024972624736</v>
      </c>
      <c r="S120" s="50">
        <v>1.5012830013832366</v>
      </c>
      <c r="T120" s="50">
        <v>1.4496206208759694</v>
      </c>
      <c r="U120" s="50">
        <v>1.3269344776722214</v>
      </c>
      <c r="V120" s="50">
        <v>1.2861924474835247</v>
      </c>
      <c r="W120" s="50">
        <v>1.2274830227903448</v>
      </c>
      <c r="X120" s="50">
        <v>1.1642884215316951</v>
      </c>
    </row>
    <row r="121" spans="2:24" s="1" customFormat="1" ht="12">
      <c r="B121" s="22" t="s">
        <v>9</v>
      </c>
      <c r="C121" s="49">
        <v>0.32864227987809713</v>
      </c>
      <c r="D121" s="49">
        <v>0.32195874997635604</v>
      </c>
      <c r="E121" s="49">
        <v>0.33604120606494364</v>
      </c>
      <c r="F121" s="49">
        <v>0.34561185949437745</v>
      </c>
      <c r="G121" s="49">
        <v>0.3527225442338518</v>
      </c>
      <c r="H121" s="49">
        <v>0.38103568070471239</v>
      </c>
      <c r="I121" s="49">
        <v>0.39550142020654194</v>
      </c>
      <c r="J121" s="49">
        <v>0.38353862987602055</v>
      </c>
      <c r="K121" s="49">
        <v>0.37398493986268461</v>
      </c>
      <c r="L121" s="49">
        <v>0.3655335419480088</v>
      </c>
      <c r="M121" s="49">
        <v>0.35908553538339016</v>
      </c>
      <c r="N121" s="49">
        <v>0.35783833129019321</v>
      </c>
      <c r="O121" s="49">
        <v>0.34357368400458105</v>
      </c>
      <c r="P121" s="49">
        <v>0.31826187516710347</v>
      </c>
      <c r="Q121" s="49">
        <v>0.32618633758268728</v>
      </c>
      <c r="R121" s="49">
        <v>0.37550596426461824</v>
      </c>
      <c r="S121" s="49">
        <v>0.37069228153060679</v>
      </c>
      <c r="T121" s="49">
        <v>0.40378396404499972</v>
      </c>
      <c r="U121" s="49">
        <v>0.33770155671657026</v>
      </c>
      <c r="V121" s="49">
        <v>0.32543654426618551</v>
      </c>
      <c r="W121" s="49">
        <v>0.31589200671544665</v>
      </c>
      <c r="X121" s="49">
        <v>0.33191874872946636</v>
      </c>
    </row>
    <row r="122" spans="2:24" s="1" customFormat="1" ht="12">
      <c r="B122" s="18" t="s">
        <v>10</v>
      </c>
      <c r="C122" s="50">
        <v>6.956246986265683E-3</v>
      </c>
      <c r="D122" s="50">
        <v>2.954312870697702E-3</v>
      </c>
      <c r="E122" s="50">
        <v>2.1647919427644664E-3</v>
      </c>
      <c r="F122" s="50">
        <v>3.5467954804198252E-3</v>
      </c>
      <c r="G122" s="50">
        <v>2.179115230203778E-3</v>
      </c>
      <c r="H122" s="50">
        <v>2.4451177840546273E-3</v>
      </c>
      <c r="I122" s="50">
        <v>2.3872715033709229E-3</v>
      </c>
      <c r="J122" s="50">
        <v>1.7026022685097517E-3</v>
      </c>
      <c r="K122" s="50">
        <v>2.6530871935901324E-3</v>
      </c>
      <c r="L122" s="50">
        <v>1.4898487053572624E-3</v>
      </c>
      <c r="M122" s="50">
        <v>2.5805984164834119E-3</v>
      </c>
      <c r="N122" s="50">
        <v>1.9206775176722406E-3</v>
      </c>
      <c r="O122" s="50">
        <v>3.0521767303190784E-3</v>
      </c>
      <c r="P122" s="50">
        <v>3.5060666203961207E-3</v>
      </c>
      <c r="Q122" s="50">
        <v>5.9529141439172047E-3</v>
      </c>
      <c r="R122" s="50">
        <v>3.4052642879533685E-3</v>
      </c>
      <c r="S122" s="50">
        <v>3.7028704106155941E-3</v>
      </c>
      <c r="T122" s="50">
        <v>3.4024648710640564E-3</v>
      </c>
      <c r="U122" s="50">
        <v>3.1664602061785515E-3</v>
      </c>
      <c r="V122" s="50">
        <v>1.165038278584111E-3</v>
      </c>
      <c r="W122" s="50">
        <v>4.6622643256867442E-3</v>
      </c>
      <c r="X122" s="50">
        <v>5.7123204729304048E-3</v>
      </c>
    </row>
    <row r="123" spans="2:24" s="1" customFormat="1" thickBot="1">
      <c r="B123" s="18" t="s">
        <v>11</v>
      </c>
      <c r="C123" s="50">
        <v>0.32168603289183151</v>
      </c>
      <c r="D123" s="50">
        <v>0.31900443710565834</v>
      </c>
      <c r="E123" s="50">
        <v>0.33387641412217922</v>
      </c>
      <c r="F123" s="50">
        <v>0.34206506401395764</v>
      </c>
      <c r="G123" s="50">
        <v>0.35054342900364804</v>
      </c>
      <c r="H123" s="50">
        <v>0.37859056292065779</v>
      </c>
      <c r="I123" s="50">
        <v>0.39311414870317102</v>
      </c>
      <c r="J123" s="50">
        <v>0.38183602760751073</v>
      </c>
      <c r="K123" s="50">
        <v>0.37133185266909446</v>
      </c>
      <c r="L123" s="50">
        <v>0.36404369324265151</v>
      </c>
      <c r="M123" s="50">
        <v>0.35650493696690677</v>
      </c>
      <c r="N123" s="50">
        <v>0.35591765377252099</v>
      </c>
      <c r="O123" s="50">
        <v>0.34052150727426206</v>
      </c>
      <c r="P123" s="50">
        <v>0.31475580854670737</v>
      </c>
      <c r="Q123" s="50">
        <v>0.32023342343877009</v>
      </c>
      <c r="R123" s="50">
        <v>0.37210069997666495</v>
      </c>
      <c r="S123" s="50">
        <v>0.36698941111999123</v>
      </c>
      <c r="T123" s="50">
        <v>0.40038149917393567</v>
      </c>
      <c r="U123" s="50">
        <v>0.33453509651039171</v>
      </c>
      <c r="V123" s="50">
        <v>0.3242715059876014</v>
      </c>
      <c r="W123" s="50">
        <v>0.31122974238975992</v>
      </c>
      <c r="X123" s="50">
        <v>0.32620642825653595</v>
      </c>
    </row>
    <row r="124" spans="2:24" s="1" customFormat="1" ht="12">
      <c r="B124" s="25" t="s">
        <v>12</v>
      </c>
      <c r="C124" s="48">
        <v>371.97662296560446</v>
      </c>
      <c r="D124" s="48">
        <v>357.20400064601921</v>
      </c>
      <c r="E124" s="48">
        <v>345.58911125070858</v>
      </c>
      <c r="F124" s="48">
        <v>329.63258291509914</v>
      </c>
      <c r="G124" s="48">
        <v>344.87924859051572</v>
      </c>
      <c r="H124" s="48">
        <v>343.61702514143821</v>
      </c>
      <c r="I124" s="48">
        <v>352.78442329119912</v>
      </c>
      <c r="J124" s="48">
        <v>338.75383696263117</v>
      </c>
      <c r="K124" s="48">
        <v>267.76039920776157</v>
      </c>
      <c r="L124" s="48">
        <v>201.7185792135007</v>
      </c>
      <c r="M124" s="48">
        <v>207.83023676054083</v>
      </c>
      <c r="N124" s="48">
        <v>206.64575994526498</v>
      </c>
      <c r="O124" s="48">
        <v>181.99522795800539</v>
      </c>
      <c r="P124" s="48">
        <v>183.38915075101352</v>
      </c>
      <c r="Q124" s="48">
        <v>188.49472010297305</v>
      </c>
      <c r="R124" s="48">
        <v>179.0035168479275</v>
      </c>
      <c r="S124" s="48">
        <v>149.52959299518295</v>
      </c>
      <c r="T124" s="48">
        <v>149.31538607849501</v>
      </c>
      <c r="U124" s="48">
        <v>119.78999546867499</v>
      </c>
      <c r="V124" s="48">
        <v>91.625504490237887</v>
      </c>
      <c r="W124" s="48">
        <v>57.808658265391713</v>
      </c>
      <c r="X124" s="48">
        <v>42.650405641787614</v>
      </c>
    </row>
    <row r="125" spans="2:24" s="1" customFormat="1" ht="12">
      <c r="B125" s="22" t="s">
        <v>13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1">
        <v>0</v>
      </c>
      <c r="M125" s="51">
        <v>0</v>
      </c>
      <c r="N125" s="51">
        <v>0</v>
      </c>
      <c r="O125" s="51">
        <v>0</v>
      </c>
      <c r="P125" s="51">
        <v>0</v>
      </c>
      <c r="Q125" s="51">
        <v>0</v>
      </c>
      <c r="R125" s="51">
        <v>0</v>
      </c>
      <c r="S125" s="51">
        <v>0</v>
      </c>
      <c r="T125" s="51">
        <v>0</v>
      </c>
      <c r="U125" s="51">
        <v>0</v>
      </c>
      <c r="V125" s="51">
        <v>0</v>
      </c>
      <c r="W125" s="51">
        <v>0</v>
      </c>
      <c r="X125" s="51">
        <v>0</v>
      </c>
    </row>
    <row r="126" spans="2:24" s="1" customFormat="1" ht="12">
      <c r="B126" s="22" t="s">
        <v>14</v>
      </c>
      <c r="C126" s="51">
        <v>371.62272427714487</v>
      </c>
      <c r="D126" s="51">
        <v>356.84571558685724</v>
      </c>
      <c r="E126" s="51">
        <v>345.23667069498822</v>
      </c>
      <c r="F126" s="51">
        <v>329.27603544595007</v>
      </c>
      <c r="G126" s="51">
        <v>344.51304454978185</v>
      </c>
      <c r="H126" s="51">
        <v>343.27527222106221</v>
      </c>
      <c r="I126" s="51">
        <v>352.44498403260638</v>
      </c>
      <c r="J126" s="51">
        <v>338.3921815400293</v>
      </c>
      <c r="K126" s="51">
        <v>267.40934495199127</v>
      </c>
      <c r="L126" s="51">
        <v>201.36215088979981</v>
      </c>
      <c r="M126" s="51">
        <v>207.43768328100779</v>
      </c>
      <c r="N126" s="51">
        <v>206.27790920441748</v>
      </c>
      <c r="O126" s="51">
        <v>181.64014905703357</v>
      </c>
      <c r="P126" s="51">
        <v>182.99127910577332</v>
      </c>
      <c r="Q126" s="51">
        <v>188.09025772033957</v>
      </c>
      <c r="R126" s="51">
        <v>178.5283924276651</v>
      </c>
      <c r="S126" s="51">
        <v>149.03855529803911</v>
      </c>
      <c r="T126" s="51">
        <v>148.83307188929703</v>
      </c>
      <c r="U126" s="51">
        <v>119.3222209730086</v>
      </c>
      <c r="V126" s="51">
        <v>91.231840029788401</v>
      </c>
      <c r="W126" s="51">
        <v>57.382554260935756</v>
      </c>
      <c r="X126" s="51">
        <v>42.220864662284391</v>
      </c>
    </row>
    <row r="127" spans="2:24" s="1" customFormat="1" ht="12">
      <c r="B127" s="22" t="s">
        <v>15</v>
      </c>
      <c r="C127" s="51">
        <v>0.13036618845958539</v>
      </c>
      <c r="D127" s="51">
        <v>0.11829105916187058</v>
      </c>
      <c r="E127" s="51">
        <v>0.11143955572033426</v>
      </c>
      <c r="F127" s="51">
        <v>0.1089529691490079</v>
      </c>
      <c r="G127" s="51">
        <v>0.11991554073386486</v>
      </c>
      <c r="H127" s="51">
        <v>9.1089920375940298E-2</v>
      </c>
      <c r="I127" s="51">
        <v>9.0199758592693302E-2</v>
      </c>
      <c r="J127" s="51">
        <v>9.7287422601942189E-2</v>
      </c>
      <c r="K127" s="51">
        <v>8.7649755770288607E-2</v>
      </c>
      <c r="L127" s="51">
        <v>8.2891323700928901E-2</v>
      </c>
      <c r="M127" s="51">
        <v>9.4013479533053904E-2</v>
      </c>
      <c r="N127" s="51">
        <v>7.9345740847453522E-2</v>
      </c>
      <c r="O127" s="51">
        <v>6.564640097183147E-2</v>
      </c>
      <c r="P127" s="51">
        <v>8.6152645240185496E-2</v>
      </c>
      <c r="Q127" s="51">
        <v>9.8139762633502103E-2</v>
      </c>
      <c r="R127" s="51">
        <v>0.1695385362623982</v>
      </c>
      <c r="S127" s="51">
        <v>0.18106846114383321</v>
      </c>
      <c r="T127" s="51">
        <v>0.17597777719795937</v>
      </c>
      <c r="U127" s="51">
        <v>0.16986416766641738</v>
      </c>
      <c r="V127" s="51">
        <v>9.9693670849467605E-2</v>
      </c>
      <c r="W127" s="51">
        <v>0.12267094045596122</v>
      </c>
      <c r="X127" s="51">
        <v>0.1325116915032315</v>
      </c>
    </row>
    <row r="128" spans="2:24" s="1" customFormat="1" ht="12">
      <c r="B128" s="22" t="s">
        <v>16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1">
        <v>0</v>
      </c>
      <c r="M128" s="51">
        <v>0</v>
      </c>
      <c r="N128" s="51">
        <v>0</v>
      </c>
      <c r="O128" s="51">
        <v>0</v>
      </c>
      <c r="P128" s="51">
        <v>0</v>
      </c>
      <c r="Q128" s="51">
        <v>0</v>
      </c>
      <c r="R128" s="51">
        <v>0</v>
      </c>
      <c r="S128" s="51">
        <v>0</v>
      </c>
      <c r="T128" s="51">
        <v>0</v>
      </c>
      <c r="U128" s="51">
        <v>0</v>
      </c>
      <c r="V128" s="51">
        <v>0</v>
      </c>
      <c r="W128" s="51">
        <v>0</v>
      </c>
      <c r="X128" s="51">
        <v>0</v>
      </c>
    </row>
    <row r="129" spans="2:24" s="1" customFormat="1" ht="12">
      <c r="B129" s="27" t="s">
        <v>17</v>
      </c>
      <c r="C129" s="52"/>
      <c r="D129" s="52"/>
      <c r="E129" s="52"/>
      <c r="F129" s="52"/>
      <c r="G129" s="52"/>
      <c r="H129" s="52"/>
      <c r="I129" s="52"/>
      <c r="J129" s="52"/>
      <c r="K129" s="52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>
        <v>0</v>
      </c>
    </row>
    <row r="130" spans="2:24" s="1" customFormat="1" ht="12">
      <c r="B130" s="27" t="s">
        <v>18</v>
      </c>
      <c r="C130" s="52"/>
      <c r="D130" s="52"/>
      <c r="E130" s="52"/>
      <c r="F130" s="52"/>
      <c r="G130" s="52"/>
      <c r="H130" s="52"/>
      <c r="I130" s="52"/>
      <c r="J130" s="52"/>
      <c r="K130" s="52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>
        <v>0</v>
      </c>
    </row>
    <row r="131" spans="2:24" s="1" customFormat="1" thickBot="1">
      <c r="B131" s="22" t="s">
        <v>19</v>
      </c>
      <c r="C131" s="51">
        <v>9.8685000000000005E-3</v>
      </c>
      <c r="D131" s="51">
        <v>1.1610000000000001E-2</v>
      </c>
      <c r="E131" s="51">
        <v>1.3545E-2</v>
      </c>
      <c r="F131" s="51">
        <v>1.3738500000000001E-2</v>
      </c>
      <c r="G131" s="51">
        <v>1.4512499999999999E-2</v>
      </c>
      <c r="H131" s="51">
        <v>1.7415E-2</v>
      </c>
      <c r="I131" s="51">
        <v>1.9543499999999998E-2</v>
      </c>
      <c r="J131" s="51">
        <v>1.8575999999999999E-2</v>
      </c>
      <c r="K131" s="51">
        <v>2.2252500000000001E-2</v>
      </c>
      <c r="L131" s="51">
        <v>2.9024999999999999E-2</v>
      </c>
      <c r="M131" s="51">
        <v>2.6315999999999999E-2</v>
      </c>
      <c r="N131" s="51">
        <v>1.9737000000000001E-2</v>
      </c>
      <c r="O131" s="51">
        <v>2.3800499999999999E-2</v>
      </c>
      <c r="P131" s="51">
        <v>2.9798999999999999E-2</v>
      </c>
      <c r="Q131" s="51">
        <v>2.96055E-2</v>
      </c>
      <c r="R131" s="51">
        <v>2.96055E-2</v>
      </c>
      <c r="S131" s="51">
        <v>3.1540499999999999E-2</v>
      </c>
      <c r="T131" s="51">
        <v>2.8057499999999999E-2</v>
      </c>
      <c r="U131" s="51">
        <v>2.8250999999999998E-2</v>
      </c>
      <c r="V131" s="51">
        <v>3.3475499999999998E-2</v>
      </c>
      <c r="W131" s="51">
        <v>3.6764999999999999E-2</v>
      </c>
      <c r="X131" s="51">
        <v>3.6764999999999999E-2</v>
      </c>
    </row>
    <row r="132" spans="2:24" s="1" customFormat="1" thickBot="1">
      <c r="B132" s="25" t="s">
        <v>20</v>
      </c>
      <c r="C132" s="54">
        <v>16.241916934120699</v>
      </c>
      <c r="D132" s="54">
        <v>15.962159247250629</v>
      </c>
      <c r="E132" s="54">
        <v>16.139768613953343</v>
      </c>
      <c r="F132" s="54">
        <v>16.023377273984341</v>
      </c>
      <c r="G132" s="54">
        <v>15.808024314456533</v>
      </c>
      <c r="H132" s="54">
        <v>15.898174835376265</v>
      </c>
      <c r="I132" s="54">
        <v>16.205115533844523</v>
      </c>
      <c r="J132" s="54">
        <v>15.910089395382913</v>
      </c>
      <c r="K132" s="54">
        <v>15.720051009135723</v>
      </c>
      <c r="L132" s="54">
        <v>15.151670068480083</v>
      </c>
      <c r="M132" s="54">
        <v>14.787400838637559</v>
      </c>
      <c r="N132" s="54">
        <v>14.44257691809195</v>
      </c>
      <c r="O132" s="54">
        <v>13.495772040331044</v>
      </c>
      <c r="P132" s="54">
        <v>12.74607754117004</v>
      </c>
      <c r="Q132" s="54">
        <v>12.343717843534526</v>
      </c>
      <c r="R132" s="54">
        <v>12.384849789729762</v>
      </c>
      <c r="S132" s="54">
        <v>12.599318559767788</v>
      </c>
      <c r="T132" s="54">
        <v>12.18629379776533</v>
      </c>
      <c r="U132" s="54">
        <v>11.783526781324037</v>
      </c>
      <c r="V132" s="54">
        <v>11.308043445462706</v>
      </c>
      <c r="W132" s="54">
        <v>10.498881254043921</v>
      </c>
      <c r="X132" s="54">
        <v>10.287367422950398</v>
      </c>
    </row>
    <row r="133" spans="2:24" s="1" customFormat="1" ht="12">
      <c r="B133" s="25" t="s">
        <v>21</v>
      </c>
      <c r="C133" s="48">
        <v>1126.7245918763724</v>
      </c>
      <c r="D133" s="48">
        <v>1049.648842938604</v>
      </c>
      <c r="E133" s="48">
        <v>1001.6368651559801</v>
      </c>
      <c r="F133" s="48">
        <v>963.99291109095725</v>
      </c>
      <c r="G133" s="48">
        <v>957.29853062515815</v>
      </c>
      <c r="H133" s="48">
        <v>960.87435754300827</v>
      </c>
      <c r="I133" s="48">
        <v>965.98537511551945</v>
      </c>
      <c r="J133" s="48">
        <v>971.49695373441921</v>
      </c>
      <c r="K133" s="48">
        <v>969.07545419962264</v>
      </c>
      <c r="L133" s="48">
        <v>964.71597634270006</v>
      </c>
      <c r="M133" s="48">
        <v>953.16429759992729</v>
      </c>
      <c r="N133" s="48">
        <v>931.60052295675598</v>
      </c>
      <c r="O133" s="48">
        <v>921.41198021853006</v>
      </c>
      <c r="P133" s="48">
        <v>902.93384229893388</v>
      </c>
      <c r="Q133" s="48">
        <v>912.45672515487809</v>
      </c>
      <c r="R133" s="48">
        <v>894.96271449830317</v>
      </c>
      <c r="S133" s="48">
        <v>883.23842439597331</v>
      </c>
      <c r="T133" s="48">
        <v>882.57624862370494</v>
      </c>
      <c r="U133" s="48">
        <v>885.29637789178457</v>
      </c>
      <c r="V133" s="48">
        <v>853.92526559835255</v>
      </c>
      <c r="W133" s="48">
        <v>853.61263988889073</v>
      </c>
      <c r="X133" s="48">
        <v>866.0642592896977</v>
      </c>
    </row>
    <row r="134" spans="2:24" s="1" customFormat="1" ht="12">
      <c r="B134" s="22" t="s">
        <v>22</v>
      </c>
      <c r="C134" s="50">
        <v>0</v>
      </c>
      <c r="D134" s="50">
        <v>0</v>
      </c>
      <c r="E134" s="50">
        <v>0</v>
      </c>
      <c r="F134" s="50">
        <v>0</v>
      </c>
      <c r="G134" s="50">
        <v>0</v>
      </c>
      <c r="H134" s="50">
        <v>0</v>
      </c>
      <c r="I134" s="50">
        <v>0</v>
      </c>
      <c r="J134" s="50">
        <v>0</v>
      </c>
      <c r="K134" s="50">
        <v>0</v>
      </c>
      <c r="L134" s="50">
        <v>0</v>
      </c>
      <c r="M134" s="50">
        <v>0</v>
      </c>
      <c r="N134" s="50">
        <v>0</v>
      </c>
      <c r="O134" s="50">
        <v>0</v>
      </c>
      <c r="P134" s="50">
        <v>0</v>
      </c>
      <c r="Q134" s="50">
        <v>0</v>
      </c>
      <c r="R134" s="50">
        <v>0</v>
      </c>
      <c r="S134" s="50">
        <v>0</v>
      </c>
      <c r="T134" s="50">
        <v>0</v>
      </c>
      <c r="U134" s="50">
        <v>0</v>
      </c>
      <c r="V134" s="50">
        <v>0</v>
      </c>
      <c r="W134" s="50">
        <v>0</v>
      </c>
      <c r="X134" s="50">
        <v>0</v>
      </c>
    </row>
    <row r="135" spans="2:24" s="1" customFormat="1" ht="12">
      <c r="B135" s="22" t="s">
        <v>23</v>
      </c>
      <c r="C135" s="51">
        <v>134.74731187343485</v>
      </c>
      <c r="D135" s="51">
        <v>129.46371452086007</v>
      </c>
      <c r="E135" s="51">
        <v>123.30855665259193</v>
      </c>
      <c r="F135" s="51">
        <v>117.34797216699806</v>
      </c>
      <c r="G135" s="51">
        <v>114.64385138884147</v>
      </c>
      <c r="H135" s="51">
        <v>113.84378809318706</v>
      </c>
      <c r="I135" s="51">
        <v>112.23566283460691</v>
      </c>
      <c r="J135" s="51">
        <v>111.90056223137286</v>
      </c>
      <c r="K135" s="51">
        <v>111.48015806399937</v>
      </c>
      <c r="L135" s="51">
        <v>109.1431969165846</v>
      </c>
      <c r="M135" s="51">
        <v>105.81028780720231</v>
      </c>
      <c r="N135" s="51">
        <v>105.27134037061739</v>
      </c>
      <c r="O135" s="51">
        <v>103.82157653576179</v>
      </c>
      <c r="P135" s="51">
        <v>101.93589485205683</v>
      </c>
      <c r="Q135" s="51">
        <v>100.29681012491901</v>
      </c>
      <c r="R135" s="51">
        <v>99.995543034756324</v>
      </c>
      <c r="S135" s="51">
        <v>98.633211627331164</v>
      </c>
      <c r="T135" s="51">
        <v>99.412504523605975</v>
      </c>
      <c r="U135" s="51">
        <v>98.010260549621364</v>
      </c>
      <c r="V135" s="51">
        <v>96.047070649361615</v>
      </c>
      <c r="W135" s="51">
        <v>94.971514322795812</v>
      </c>
      <c r="X135" s="51">
        <v>93.808444742942143</v>
      </c>
    </row>
    <row r="136" spans="2:24" s="1" customFormat="1" ht="12">
      <c r="B136" s="22" t="s">
        <v>24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1">
        <v>0</v>
      </c>
      <c r="M136" s="51">
        <v>0</v>
      </c>
      <c r="N136" s="51">
        <v>0</v>
      </c>
      <c r="O136" s="51">
        <v>0</v>
      </c>
      <c r="P136" s="51">
        <v>0</v>
      </c>
      <c r="Q136" s="51">
        <v>0</v>
      </c>
      <c r="R136" s="51">
        <v>0</v>
      </c>
      <c r="S136" s="51">
        <v>0</v>
      </c>
      <c r="T136" s="51">
        <v>0</v>
      </c>
      <c r="U136" s="51">
        <v>0</v>
      </c>
      <c r="V136" s="51">
        <v>0</v>
      </c>
      <c r="W136" s="51">
        <v>0</v>
      </c>
      <c r="X136" s="51">
        <v>0</v>
      </c>
    </row>
    <row r="137" spans="2:24" s="1" customFormat="1" ht="12">
      <c r="B137" s="22" t="s">
        <v>25</v>
      </c>
      <c r="C137" s="51">
        <v>990.90967406296647</v>
      </c>
      <c r="D137" s="51">
        <v>919.15374551747095</v>
      </c>
      <c r="E137" s="51">
        <v>877.43333021305637</v>
      </c>
      <c r="F137" s="51">
        <v>845.90464887099051</v>
      </c>
      <c r="G137" s="51">
        <v>841.90389660715232</v>
      </c>
      <c r="H137" s="51">
        <v>846.27908346277081</v>
      </c>
      <c r="I137" s="51">
        <v>853.00020001119879</v>
      </c>
      <c r="J137" s="51">
        <v>858.78229772881139</v>
      </c>
      <c r="K137" s="51">
        <v>856.85678282868048</v>
      </c>
      <c r="L137" s="51">
        <v>854.8604624038968</v>
      </c>
      <c r="M137" s="51">
        <v>846.76229971108592</v>
      </c>
      <c r="N137" s="51">
        <v>825.73160655172137</v>
      </c>
      <c r="O137" s="51">
        <v>817.07979182164991</v>
      </c>
      <c r="P137" s="51">
        <v>800.41903870768897</v>
      </c>
      <c r="Q137" s="51">
        <v>811.54968403239479</v>
      </c>
      <c r="R137" s="51">
        <v>794.47017013558388</v>
      </c>
      <c r="S137" s="51">
        <v>784.08193090273573</v>
      </c>
      <c r="T137" s="51">
        <v>782.71336641291327</v>
      </c>
      <c r="U137" s="51">
        <v>786.76278097595173</v>
      </c>
      <c r="V137" s="51">
        <v>757.32941110009529</v>
      </c>
      <c r="W137" s="51">
        <v>758.08613273845128</v>
      </c>
      <c r="X137" s="51">
        <v>771.67297387351391</v>
      </c>
    </row>
    <row r="138" spans="2:24" s="1" customFormat="1" ht="12">
      <c r="B138" s="22" t="s">
        <v>26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1">
        <v>0</v>
      </c>
      <c r="M138" s="51">
        <v>0</v>
      </c>
      <c r="N138" s="51">
        <v>0</v>
      </c>
      <c r="O138" s="51">
        <v>0</v>
      </c>
      <c r="P138" s="51">
        <v>0</v>
      </c>
      <c r="Q138" s="51">
        <v>0</v>
      </c>
      <c r="R138" s="51">
        <v>0</v>
      </c>
      <c r="S138" s="51">
        <v>0</v>
      </c>
      <c r="T138" s="51">
        <v>0</v>
      </c>
      <c r="U138" s="51">
        <v>0</v>
      </c>
      <c r="V138" s="51">
        <v>0</v>
      </c>
      <c r="W138" s="51">
        <v>0</v>
      </c>
      <c r="X138" s="51">
        <v>0</v>
      </c>
    </row>
    <row r="139" spans="2:24" s="1" customFormat="1" ht="12">
      <c r="B139" s="22" t="s">
        <v>27</v>
      </c>
      <c r="C139" s="51">
        <v>1.0676059399709479</v>
      </c>
      <c r="D139" s="51">
        <v>1.0313829002731476</v>
      </c>
      <c r="E139" s="51">
        <v>0.89497829033167253</v>
      </c>
      <c r="F139" s="51">
        <v>0.74029005296859995</v>
      </c>
      <c r="G139" s="51">
        <v>0.75078262916434146</v>
      </c>
      <c r="H139" s="51">
        <v>0.75148598705056235</v>
      </c>
      <c r="I139" s="51">
        <v>0.74951226971385521</v>
      </c>
      <c r="J139" s="51">
        <v>0.81409377423533669</v>
      </c>
      <c r="K139" s="51">
        <v>0.73851330694238193</v>
      </c>
      <c r="L139" s="51">
        <v>0.71231702221860815</v>
      </c>
      <c r="M139" s="51">
        <v>0.59171008163888694</v>
      </c>
      <c r="N139" s="51">
        <v>0.59757603441707519</v>
      </c>
      <c r="O139" s="51">
        <v>0.51061186111838153</v>
      </c>
      <c r="P139" s="51">
        <v>0.57890873918822339</v>
      </c>
      <c r="Q139" s="51">
        <v>0.61023099756418375</v>
      </c>
      <c r="R139" s="51">
        <v>0.49700132796296692</v>
      </c>
      <c r="S139" s="51">
        <v>0.52328186590661341</v>
      </c>
      <c r="T139" s="51">
        <v>0.45037768718570448</v>
      </c>
      <c r="U139" s="51">
        <v>0.52333636621160573</v>
      </c>
      <c r="V139" s="51">
        <v>0.54878384889590492</v>
      </c>
      <c r="W139" s="51">
        <v>0.55499282764379465</v>
      </c>
      <c r="X139" s="51">
        <v>0.58284067324157673</v>
      </c>
    </row>
    <row r="140" spans="2:24" s="1" customFormat="1" thickBot="1">
      <c r="B140" s="22" t="s">
        <v>19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1">
        <v>0</v>
      </c>
      <c r="M140" s="51">
        <v>0</v>
      </c>
      <c r="N140" s="51">
        <v>0</v>
      </c>
      <c r="O140" s="51">
        <v>0</v>
      </c>
      <c r="P140" s="51">
        <v>0</v>
      </c>
      <c r="Q140" s="51">
        <v>0</v>
      </c>
      <c r="R140" s="51">
        <v>0</v>
      </c>
      <c r="S140" s="51">
        <v>0</v>
      </c>
      <c r="T140" s="51">
        <v>0</v>
      </c>
      <c r="U140" s="51">
        <v>0</v>
      </c>
      <c r="V140" s="51">
        <v>0</v>
      </c>
      <c r="W140" s="51">
        <v>0</v>
      </c>
      <c r="X140" s="51">
        <v>0</v>
      </c>
    </row>
    <row r="141" spans="2:24" s="1" customFormat="1" ht="12">
      <c r="B141" s="25" t="s">
        <v>28</v>
      </c>
      <c r="C141" s="48">
        <v>14.752991844399478</v>
      </c>
      <c r="D141" s="48">
        <v>14.324903786866088</v>
      </c>
      <c r="E141" s="48">
        <v>14.146742413994915</v>
      </c>
      <c r="F141" s="48">
        <v>14.09178917196617</v>
      </c>
      <c r="G141" s="48">
        <v>14.0149571663848</v>
      </c>
      <c r="H141" s="48">
        <v>13.475232765829494</v>
      </c>
      <c r="I141" s="48">
        <v>14.05317189442373</v>
      </c>
      <c r="J141" s="48">
        <v>13.219678296933544</v>
      </c>
      <c r="K141" s="48">
        <v>13.517331899639185</v>
      </c>
      <c r="L141" s="48">
        <v>12.886743213733894</v>
      </c>
      <c r="M141" s="48">
        <v>13.212808671925126</v>
      </c>
      <c r="N141" s="48">
        <v>12.564301046506337</v>
      </c>
      <c r="O141" s="48">
        <v>12.323270437436481</v>
      </c>
      <c r="P141" s="48">
        <v>12.94783970394484</v>
      </c>
      <c r="Q141" s="48">
        <v>12.075680165427146</v>
      </c>
      <c r="R141" s="48">
        <v>12.22854436013184</v>
      </c>
      <c r="S141" s="48">
        <v>12.072464606625262</v>
      </c>
      <c r="T141" s="48">
        <v>12.579665133785014</v>
      </c>
      <c r="U141" s="48">
        <v>12.073059486482819</v>
      </c>
      <c r="V141" s="48">
        <v>12.165108160571288</v>
      </c>
      <c r="W141" s="48">
        <v>11.996536522023268</v>
      </c>
      <c r="X141" s="48">
        <v>12.025624512943008</v>
      </c>
    </row>
    <row r="142" spans="2:24" s="1" customFormat="1" ht="12">
      <c r="B142" s="22" t="s">
        <v>29</v>
      </c>
      <c r="C142" s="50">
        <v>2.0435355633521115</v>
      </c>
      <c r="D142" s="50">
        <v>1.888287919506787</v>
      </c>
      <c r="E142" s="50">
        <v>1.8727862349017301</v>
      </c>
      <c r="F142" s="50">
        <v>1.7245412838709784</v>
      </c>
      <c r="G142" s="50">
        <v>1.7705648028979462</v>
      </c>
      <c r="H142" s="50">
        <v>1.7592361566258685</v>
      </c>
      <c r="I142" s="50">
        <v>2.3939589908098364</v>
      </c>
      <c r="J142" s="50">
        <v>1.6295332321606997</v>
      </c>
      <c r="K142" s="50">
        <v>1.7963269744930477</v>
      </c>
      <c r="L142" s="50">
        <v>1.5966949303536979</v>
      </c>
      <c r="M142" s="50">
        <v>1.9676689384012651</v>
      </c>
      <c r="N142" s="50">
        <v>1.6669968857860227</v>
      </c>
      <c r="O142" s="50">
        <v>1.6874980515598346</v>
      </c>
      <c r="P142" s="50">
        <v>2.1780168217971161</v>
      </c>
      <c r="Q142" s="50">
        <v>1.6378494913405413</v>
      </c>
      <c r="R142" s="50">
        <v>1.9859494092737502</v>
      </c>
      <c r="S142" s="50">
        <v>1.8088732902061411</v>
      </c>
      <c r="T142" s="50">
        <v>1.7803800050534524</v>
      </c>
      <c r="U142" s="50">
        <v>1.6964098370681266</v>
      </c>
      <c r="V142" s="50">
        <v>1.7354768398278604</v>
      </c>
      <c r="W142" s="50">
        <v>1.8744266365125737</v>
      </c>
      <c r="X142" s="50">
        <v>1.8165444686856442</v>
      </c>
    </row>
    <row r="143" spans="2:24" s="1" customFormat="1" ht="12">
      <c r="B143" s="22" t="s">
        <v>30</v>
      </c>
      <c r="C143" s="50">
        <v>11.632712910474549</v>
      </c>
      <c r="D143" s="50">
        <v>11.522871705862199</v>
      </c>
      <c r="E143" s="50">
        <v>11.407731095137516</v>
      </c>
      <c r="F143" s="50">
        <v>11.339136766056487</v>
      </c>
      <c r="G143" s="50">
        <v>11.203440198602237</v>
      </c>
      <c r="H143" s="50">
        <v>11.065764612419072</v>
      </c>
      <c r="I143" s="50">
        <v>10.939743604227811</v>
      </c>
      <c r="J143" s="50">
        <v>10.810539978104869</v>
      </c>
      <c r="K143" s="50">
        <v>10.719690461941227</v>
      </c>
      <c r="L143" s="50">
        <v>10.597311909137481</v>
      </c>
      <c r="M143" s="50">
        <v>10.378987878326056</v>
      </c>
      <c r="N143" s="50">
        <v>10.200371106993032</v>
      </c>
      <c r="O143" s="50">
        <v>10.041624168022549</v>
      </c>
      <c r="P143" s="50">
        <v>9.9010461314837848</v>
      </c>
      <c r="Q143" s="50">
        <v>9.7207267241971387</v>
      </c>
      <c r="R143" s="50">
        <v>9.6016184062736123</v>
      </c>
      <c r="S143" s="50">
        <v>9.6014470103883198</v>
      </c>
      <c r="T143" s="50">
        <v>9.5435023942802424</v>
      </c>
      <c r="U143" s="50">
        <v>9.6602337986569005</v>
      </c>
      <c r="V143" s="50">
        <v>9.6337461031813714</v>
      </c>
      <c r="W143" s="50">
        <v>9.4452529247747421</v>
      </c>
      <c r="X143" s="50">
        <v>9.3833633128406255</v>
      </c>
    </row>
    <row r="144" spans="2:24" s="1" customFormat="1" ht="12">
      <c r="B144" s="22" t="s">
        <v>31</v>
      </c>
      <c r="C144" s="50">
        <v>0.73534662542477625</v>
      </c>
      <c r="D144" s="50">
        <v>0.5707948570211292</v>
      </c>
      <c r="E144" s="50">
        <v>0.52232785580957553</v>
      </c>
      <c r="F144" s="50">
        <v>0.68881273580966784</v>
      </c>
      <c r="G144" s="50">
        <v>0.68943507404999904</v>
      </c>
      <c r="H144" s="50">
        <v>0.29671297316120876</v>
      </c>
      <c r="I144" s="50">
        <v>0.36159230390856734</v>
      </c>
      <c r="J144" s="50">
        <v>0.42465096543142522</v>
      </c>
      <c r="K144" s="50">
        <v>0.64449935965419758</v>
      </c>
      <c r="L144" s="50">
        <v>0.31156434966449009</v>
      </c>
      <c r="M144" s="50">
        <v>0.47955292519929033</v>
      </c>
      <c r="N144" s="50">
        <v>0.31946687781611116</v>
      </c>
      <c r="O144" s="50">
        <v>0.21415489643530167</v>
      </c>
      <c r="P144" s="50">
        <v>0.49555609981985954</v>
      </c>
      <c r="Q144" s="50">
        <v>0.33828909730857715</v>
      </c>
      <c r="R144" s="50">
        <v>0.25733813987587362</v>
      </c>
      <c r="S144" s="50">
        <v>0.28267717937760262</v>
      </c>
      <c r="T144" s="50">
        <v>0.86688013091789684</v>
      </c>
      <c r="U144" s="50">
        <v>0.32011205106369539</v>
      </c>
      <c r="V144" s="50">
        <v>0.38365473439308484</v>
      </c>
      <c r="W144" s="50">
        <v>0.25592662845809294</v>
      </c>
      <c r="X144" s="50">
        <v>0.39033934279351595</v>
      </c>
    </row>
    <row r="145" spans="2:24" s="1" customFormat="1" ht="12">
      <c r="B145" s="22" t="s">
        <v>32</v>
      </c>
      <c r="C145" s="50">
        <v>0.33221743946724447</v>
      </c>
      <c r="D145" s="50">
        <v>0.33347740857691505</v>
      </c>
      <c r="E145" s="50">
        <v>0.33411966724779968</v>
      </c>
      <c r="F145" s="50">
        <v>0.32913026251333094</v>
      </c>
      <c r="G145" s="50">
        <v>0.34006296401115438</v>
      </c>
      <c r="H145" s="50">
        <v>0.34298719547893042</v>
      </c>
      <c r="I145" s="50">
        <v>0.34592359481806695</v>
      </c>
      <c r="J145" s="50">
        <v>0.34319882641026001</v>
      </c>
      <c r="K145" s="50">
        <v>0.34477921538283823</v>
      </c>
      <c r="L145" s="50">
        <v>0.36710501217900471</v>
      </c>
      <c r="M145" s="50">
        <v>0.37325906976474132</v>
      </c>
      <c r="N145" s="50">
        <v>0.36291685940616597</v>
      </c>
      <c r="O145" s="50">
        <v>0.3659464271769261</v>
      </c>
      <c r="P145" s="50">
        <v>0.35844901266931112</v>
      </c>
      <c r="Q145" s="50">
        <v>0.36236143595383491</v>
      </c>
      <c r="R145" s="50">
        <v>0.36573425145929167</v>
      </c>
      <c r="S145" s="50">
        <v>0.36051309229087752</v>
      </c>
      <c r="T145" s="50">
        <v>0.3687629224293365</v>
      </c>
      <c r="U145" s="50">
        <v>0.37880798860062859</v>
      </c>
      <c r="V145" s="50">
        <v>0.39169957767362862</v>
      </c>
      <c r="W145" s="50">
        <v>0.40369970440998088</v>
      </c>
      <c r="X145" s="50">
        <v>0.41802519915996023</v>
      </c>
    </row>
    <row r="146" spans="2:24" s="1" customFormat="1" ht="12">
      <c r="B146" s="22" t="s">
        <v>33</v>
      </c>
      <c r="C146" s="50">
        <v>8.6510620403380499E-3</v>
      </c>
      <c r="D146" s="50">
        <v>8.9879330725887892E-3</v>
      </c>
      <c r="E146" s="50">
        <v>9.3394542878055698E-3</v>
      </c>
      <c r="F146" s="50">
        <v>9.7774487231815886E-3</v>
      </c>
      <c r="G146" s="50">
        <v>1.024061735958115E-2</v>
      </c>
      <c r="H146" s="50">
        <v>9.9194978137490918E-3</v>
      </c>
      <c r="I146" s="50">
        <v>1.051640241431898E-2</v>
      </c>
      <c r="J146" s="50">
        <v>1.0871278118495911E-2</v>
      </c>
      <c r="K146" s="50">
        <v>1.14487075563254E-2</v>
      </c>
      <c r="L146" s="50">
        <v>1.2780916220235149E-2</v>
      </c>
      <c r="M146" s="50">
        <v>1.257156364782005E-2</v>
      </c>
      <c r="N146" s="50">
        <v>1.326838523986899E-2</v>
      </c>
      <c r="O146" s="50">
        <v>1.353924112061804E-2</v>
      </c>
      <c r="P146" s="50">
        <v>1.44121040425358E-2</v>
      </c>
      <c r="Q146" s="50">
        <v>1.5595189297699459E-2</v>
      </c>
      <c r="R146" s="50">
        <v>1.654044996397816E-2</v>
      </c>
      <c r="S146" s="50">
        <v>1.7137924492184101E-2</v>
      </c>
      <c r="T146" s="50">
        <v>1.789288329211558E-2</v>
      </c>
      <c r="U146" s="50">
        <v>1.6309670456012729E-2</v>
      </c>
      <c r="V146" s="50">
        <v>1.7443005774529629E-2</v>
      </c>
      <c r="W146" s="50">
        <v>1.6762621711112098E-2</v>
      </c>
      <c r="X146" s="50">
        <v>1.6884183306494809E-2</v>
      </c>
    </row>
    <row r="147" spans="2:24" s="1" customFormat="1" ht="12">
      <c r="B147" s="27" t="s">
        <v>34</v>
      </c>
      <c r="C147" s="50">
        <v>5.2824364046169102E-4</v>
      </c>
      <c r="D147" s="50">
        <v>4.8396282646568799E-4</v>
      </c>
      <c r="E147" s="50">
        <v>4.3810661048682798E-4</v>
      </c>
      <c r="F147" s="50">
        <v>3.9067499252511102E-4</v>
      </c>
      <c r="G147" s="50">
        <v>1.21350946388373E-3</v>
      </c>
      <c r="H147" s="50">
        <v>6.1233033066950297E-4</v>
      </c>
      <c r="I147" s="50">
        <v>1.4369982451274499E-3</v>
      </c>
      <c r="J147" s="50">
        <v>8.8401670779419397E-4</v>
      </c>
      <c r="K147" s="50">
        <v>5.8718061155107798E-4</v>
      </c>
      <c r="L147" s="50">
        <v>1.2860961789848901E-3</v>
      </c>
      <c r="M147" s="50">
        <v>7.6829658595813099E-4</v>
      </c>
      <c r="N147" s="50">
        <v>1.2809312651391399E-3</v>
      </c>
      <c r="O147" s="50">
        <v>5.0765312125021901E-4</v>
      </c>
      <c r="P147" s="50">
        <v>3.59534132232373E-4</v>
      </c>
      <c r="Q147" s="50">
        <v>8.58227329352113E-4</v>
      </c>
      <c r="R147" s="50">
        <v>1.36370328533505E-3</v>
      </c>
      <c r="S147" s="50">
        <v>1.8161098701370199E-3</v>
      </c>
      <c r="T147" s="50">
        <v>2.2467978119694301E-3</v>
      </c>
      <c r="U147" s="50">
        <v>1.18614063745382E-3</v>
      </c>
      <c r="V147" s="50">
        <v>3.0878997208212502E-3</v>
      </c>
      <c r="W147" s="50">
        <v>4.6800615676627301E-4</v>
      </c>
      <c r="X147" s="50">
        <v>4.6800615676627301E-4</v>
      </c>
    </row>
    <row r="148" spans="2:24" s="1" customFormat="1" thickBot="1">
      <c r="B148" s="22" t="s">
        <v>35</v>
      </c>
      <c r="C148" s="50">
        <v>0</v>
      </c>
      <c r="D148" s="50">
        <v>0</v>
      </c>
      <c r="E148" s="50">
        <v>0</v>
      </c>
      <c r="F148" s="50">
        <v>0</v>
      </c>
      <c r="G148" s="50">
        <v>0</v>
      </c>
      <c r="H148" s="50">
        <v>0</v>
      </c>
      <c r="I148" s="50">
        <v>0</v>
      </c>
      <c r="J148" s="50">
        <v>0</v>
      </c>
      <c r="K148" s="50">
        <v>0</v>
      </c>
      <c r="L148" s="50">
        <v>0</v>
      </c>
      <c r="M148" s="50">
        <v>0</v>
      </c>
      <c r="N148" s="50">
        <v>0</v>
      </c>
      <c r="O148" s="50">
        <v>0</v>
      </c>
      <c r="P148" s="50">
        <v>0</v>
      </c>
      <c r="Q148" s="50">
        <v>0</v>
      </c>
      <c r="R148" s="50">
        <v>0</v>
      </c>
      <c r="S148" s="50">
        <v>0</v>
      </c>
      <c r="T148" s="50">
        <v>0</v>
      </c>
      <c r="U148" s="50">
        <v>0</v>
      </c>
      <c r="V148" s="50">
        <v>0</v>
      </c>
      <c r="W148" s="50">
        <v>0</v>
      </c>
      <c r="X148" s="50">
        <v>0</v>
      </c>
    </row>
    <row r="149" spans="2:24" s="1" customFormat="1" ht="12">
      <c r="B149" s="25" t="s">
        <v>36</v>
      </c>
      <c r="C149" s="48">
        <v>42.817053847120661</v>
      </c>
      <c r="D149" s="48">
        <v>43.05224494990744</v>
      </c>
      <c r="E149" s="48">
        <v>42.939090782037958</v>
      </c>
      <c r="F149" s="48">
        <v>42.810810068826505</v>
      </c>
      <c r="G149" s="48">
        <v>42.856740913886718</v>
      </c>
      <c r="H149" s="48">
        <v>42.956622425114041</v>
      </c>
      <c r="I149" s="48">
        <v>43.290869095229603</v>
      </c>
      <c r="J149" s="48">
        <v>43.255123531781365</v>
      </c>
      <c r="K149" s="48">
        <v>44.01132302007435</v>
      </c>
      <c r="L149" s="48">
        <v>44.44102348914614</v>
      </c>
      <c r="M149" s="48">
        <v>45.162562005202581</v>
      </c>
      <c r="N149" s="48">
        <v>44.938742610044791</v>
      </c>
      <c r="O149" s="48">
        <v>45.538619384422987</v>
      </c>
      <c r="P149" s="48">
        <v>45.483825145093164</v>
      </c>
      <c r="Q149" s="48">
        <v>45.202596715160773</v>
      </c>
      <c r="R149" s="48">
        <v>45.488385840310677</v>
      </c>
      <c r="S149" s="48">
        <v>45.692251853105255</v>
      </c>
      <c r="T149" s="48">
        <v>45.737996835091884</v>
      </c>
      <c r="U149" s="48">
        <v>45.690146450311751</v>
      </c>
      <c r="V149" s="48">
        <v>45.368316789687881</v>
      </c>
      <c r="W149" s="48">
        <v>45.620014128730411</v>
      </c>
      <c r="X149" s="48">
        <v>45.647279949688411</v>
      </c>
    </row>
    <row r="150" spans="2:24" s="1" customFormat="1" ht="12">
      <c r="B150" s="22" t="s">
        <v>37</v>
      </c>
      <c r="C150" s="50">
        <v>0</v>
      </c>
      <c r="D150" s="50">
        <v>0</v>
      </c>
      <c r="E150" s="50">
        <v>0</v>
      </c>
      <c r="F150" s="50">
        <v>0</v>
      </c>
      <c r="G150" s="50">
        <v>0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M150" s="50">
        <v>0</v>
      </c>
      <c r="N150" s="50">
        <v>0</v>
      </c>
      <c r="O150" s="50">
        <v>0</v>
      </c>
      <c r="P150" s="50">
        <v>0</v>
      </c>
      <c r="Q150" s="50">
        <v>0</v>
      </c>
      <c r="R150" s="50">
        <v>0</v>
      </c>
      <c r="S150" s="50">
        <v>0</v>
      </c>
      <c r="T150" s="50">
        <v>0</v>
      </c>
      <c r="U150" s="50">
        <v>0</v>
      </c>
      <c r="V150" s="50">
        <v>0</v>
      </c>
      <c r="W150" s="50">
        <v>0</v>
      </c>
      <c r="X150" s="50">
        <v>0</v>
      </c>
    </row>
    <row r="151" spans="2:24" s="1" customFormat="1" ht="12">
      <c r="B151" s="22" t="s">
        <v>38</v>
      </c>
      <c r="C151" s="50">
        <v>41.541677399781506</v>
      </c>
      <c r="D151" s="50">
        <v>41.663869807148764</v>
      </c>
      <c r="E151" s="50">
        <v>41.457473624703255</v>
      </c>
      <c r="F151" s="50">
        <v>41.249063254859287</v>
      </c>
      <c r="G151" s="50">
        <v>41.122516742605292</v>
      </c>
      <c r="H151" s="50">
        <v>41.061931510649217</v>
      </c>
      <c r="I151" s="50">
        <v>41.155899163655022</v>
      </c>
      <c r="J151" s="50">
        <v>41.139062413654138</v>
      </c>
      <c r="K151" s="50">
        <v>41.577260304721761</v>
      </c>
      <c r="L151" s="50">
        <v>41.746809103926601</v>
      </c>
      <c r="M151" s="50">
        <v>42.190826971888264</v>
      </c>
      <c r="N151" s="50">
        <v>41.852551727989784</v>
      </c>
      <c r="O151" s="50">
        <v>41.862086319677417</v>
      </c>
      <c r="P151" s="50">
        <v>41.647353995409198</v>
      </c>
      <c r="Q151" s="50">
        <v>41.479605702144219</v>
      </c>
      <c r="R151" s="50">
        <v>41.490268455667483</v>
      </c>
      <c r="S151" s="50">
        <v>41.463170756415948</v>
      </c>
      <c r="T151" s="50">
        <v>41.511685434679741</v>
      </c>
      <c r="U151" s="50">
        <v>41.488687551902011</v>
      </c>
      <c r="V151" s="50">
        <v>41.148071616365556</v>
      </c>
      <c r="W151" s="50">
        <v>41.235563041170529</v>
      </c>
      <c r="X151" s="50">
        <v>41.146619325259891</v>
      </c>
    </row>
    <row r="152" spans="2:24" s="1" customFormat="1" ht="12">
      <c r="B152" s="22" t="s">
        <v>39</v>
      </c>
      <c r="C152" s="50">
        <v>0.79569220778370742</v>
      </c>
      <c r="D152" s="50">
        <v>0.7991787771730936</v>
      </c>
      <c r="E152" s="50">
        <v>0.79256635099156114</v>
      </c>
      <c r="F152" s="50">
        <v>0.78244762527575251</v>
      </c>
      <c r="G152" s="50">
        <v>0.7725607918428562</v>
      </c>
      <c r="H152" s="50">
        <v>0.75841591140914077</v>
      </c>
      <c r="I152" s="50">
        <v>0.75226224413537157</v>
      </c>
      <c r="J152" s="50">
        <v>0.68258065938168699</v>
      </c>
      <c r="K152" s="50">
        <v>0.80169321321334608</v>
      </c>
      <c r="L152" s="50">
        <v>0.81736982489454013</v>
      </c>
      <c r="M152" s="50">
        <v>0.87600336329481021</v>
      </c>
      <c r="N152" s="50">
        <v>0.84465815612228978</v>
      </c>
      <c r="O152" s="50">
        <v>0.817001476540545</v>
      </c>
      <c r="P152" s="50">
        <v>0.81388313239848431</v>
      </c>
      <c r="Q152" s="50">
        <v>0.85568600041740572</v>
      </c>
      <c r="R152" s="50">
        <v>0.83866688597765582</v>
      </c>
      <c r="S152" s="50">
        <v>0.82399856690332907</v>
      </c>
      <c r="T152" s="50">
        <v>0.75306312409970311</v>
      </c>
      <c r="U152" s="50">
        <v>0.69305337971157022</v>
      </c>
      <c r="V152" s="50">
        <v>0.64485337144101607</v>
      </c>
      <c r="W152" s="50">
        <v>0.63645374646655661</v>
      </c>
      <c r="X152" s="50">
        <v>0.61350100617133996</v>
      </c>
    </row>
    <row r="153" spans="2:24" s="1" customFormat="1" thickBot="1">
      <c r="B153" s="22" t="s">
        <v>40</v>
      </c>
      <c r="C153" s="50">
        <v>0.42793968455545756</v>
      </c>
      <c r="D153" s="50">
        <v>0.52804891258558406</v>
      </c>
      <c r="E153" s="50">
        <v>0.61876564134313594</v>
      </c>
      <c r="F153" s="50">
        <v>0.71084864669147096</v>
      </c>
      <c r="G153" s="50">
        <v>0.90545318943857511</v>
      </c>
      <c r="H153" s="50">
        <v>1.11198342105568</v>
      </c>
      <c r="I153" s="50">
        <v>1.3631942834392043</v>
      </c>
      <c r="J153" s="50">
        <v>1.419022880745537</v>
      </c>
      <c r="K153" s="50">
        <v>1.6182656251392402</v>
      </c>
      <c r="L153" s="50">
        <v>1.8635773893250001</v>
      </c>
      <c r="M153" s="50">
        <v>2.086211681019507</v>
      </c>
      <c r="N153" s="50">
        <v>2.2324245369326974</v>
      </c>
      <c r="O153" s="50">
        <v>2.8519660342050153</v>
      </c>
      <c r="P153" s="50">
        <v>3.0150835252854815</v>
      </c>
      <c r="Q153" s="50">
        <v>2.8600033985991478</v>
      </c>
      <c r="R153" s="50">
        <v>3.1518757676655462</v>
      </c>
      <c r="S153" s="50">
        <v>3.4005413237859639</v>
      </c>
      <c r="T153" s="50">
        <v>3.4692442713124456</v>
      </c>
      <c r="U153" s="50">
        <v>3.5047561256981696</v>
      </c>
      <c r="V153" s="50">
        <v>3.5730662448813009</v>
      </c>
      <c r="W153" s="50">
        <v>3.746185202093316</v>
      </c>
      <c r="X153" s="50">
        <v>3.8850657252571827</v>
      </c>
    </row>
    <row r="154" spans="2:24" s="1" customFormat="1" ht="12">
      <c r="B154" s="21" t="s">
        <v>41</v>
      </c>
      <c r="C154" s="48">
        <v>0</v>
      </c>
      <c r="D154" s="48">
        <v>0</v>
      </c>
      <c r="E154" s="48">
        <v>0</v>
      </c>
      <c r="F154" s="48">
        <v>0</v>
      </c>
      <c r="G154" s="48">
        <v>0</v>
      </c>
      <c r="H154" s="48">
        <v>0</v>
      </c>
      <c r="I154" s="48">
        <v>0</v>
      </c>
      <c r="J154" s="48">
        <v>0</v>
      </c>
      <c r="K154" s="48">
        <v>0</v>
      </c>
      <c r="L154" s="48">
        <v>0</v>
      </c>
      <c r="M154" s="48">
        <v>0</v>
      </c>
      <c r="N154" s="48">
        <v>0</v>
      </c>
      <c r="O154" s="48">
        <v>0</v>
      </c>
      <c r="P154" s="48">
        <v>0</v>
      </c>
      <c r="Q154" s="48">
        <v>0</v>
      </c>
      <c r="R154" s="48">
        <v>0</v>
      </c>
      <c r="S154" s="48">
        <v>0</v>
      </c>
      <c r="T154" s="48">
        <v>0</v>
      </c>
      <c r="U154" s="48">
        <v>0</v>
      </c>
      <c r="V154" s="48">
        <v>0</v>
      </c>
      <c r="W154" s="48">
        <v>0</v>
      </c>
      <c r="X154" s="48">
        <v>0</v>
      </c>
    </row>
    <row r="155" spans="2:24" s="1" customFormat="1" ht="13.5" thickBot="1">
      <c r="B155" s="30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</row>
    <row r="156" spans="2:24" s="1" customFormat="1" ht="12">
      <c r="B156" s="25" t="s">
        <v>44</v>
      </c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</row>
    <row r="157" spans="2:24" s="1" customFormat="1" ht="12">
      <c r="B157" s="14" t="s">
        <v>45</v>
      </c>
      <c r="C157" s="48">
        <v>5.0814995674333057</v>
      </c>
      <c r="D157" s="48">
        <v>5.3642818457019983</v>
      </c>
      <c r="E157" s="48">
        <v>5.7378145949208994</v>
      </c>
      <c r="F157" s="48">
        <v>6.0487928640461046</v>
      </c>
      <c r="G157" s="48">
        <v>6.32545879276151</v>
      </c>
      <c r="H157" s="48">
        <v>6.6597059263106617</v>
      </c>
      <c r="I157" s="48">
        <v>6.5214104533315504</v>
      </c>
      <c r="J157" s="48">
        <v>6.1709698400753368</v>
      </c>
      <c r="K157" s="48">
        <v>7.3171096022395643</v>
      </c>
      <c r="L157" s="48">
        <v>6.5572868840028233</v>
      </c>
      <c r="M157" s="48">
        <v>6.9243853201136281</v>
      </c>
      <c r="N157" s="48">
        <v>6.8721804836449074</v>
      </c>
      <c r="O157" s="48">
        <v>6.594023111963879</v>
      </c>
      <c r="P157" s="48">
        <v>6.8185426409591878</v>
      </c>
      <c r="Q157" s="48">
        <v>7.1965493549998527</v>
      </c>
      <c r="R157" s="48">
        <v>7.4701858737821318</v>
      </c>
      <c r="S157" s="48">
        <v>8.1678226387189916</v>
      </c>
      <c r="T157" s="48">
        <v>9.8273326590033214</v>
      </c>
      <c r="U157" s="48">
        <v>8.8612643643687932</v>
      </c>
      <c r="V157" s="48">
        <v>7.8410180872529471</v>
      </c>
      <c r="W157" s="48">
        <v>7.6571372176220782</v>
      </c>
      <c r="X157" s="48">
        <v>7.6986561366635327</v>
      </c>
    </row>
    <row r="158" spans="2:24" s="1" customFormat="1" ht="12">
      <c r="B158" s="18" t="s">
        <v>46</v>
      </c>
      <c r="C158" s="51">
        <v>2.1146697100338909</v>
      </c>
      <c r="D158" s="51">
        <v>2.0444515138149173</v>
      </c>
      <c r="E158" s="51">
        <v>2.2305601242486821</v>
      </c>
      <c r="F158" s="51">
        <v>2.3420326260519242</v>
      </c>
      <c r="G158" s="51">
        <v>2.4664642938576442</v>
      </c>
      <c r="H158" s="51">
        <v>2.5895401236626534</v>
      </c>
      <c r="I158" s="51">
        <v>2.6901064724078125</v>
      </c>
      <c r="J158" s="51">
        <v>2.8162096310546398</v>
      </c>
      <c r="K158" s="51">
        <v>3.0391997275810203</v>
      </c>
      <c r="L158" s="51">
        <v>3.2660912495331309</v>
      </c>
      <c r="M158" s="51">
        <v>3.4866024988731521</v>
      </c>
      <c r="N158" s="51">
        <v>3.4343655577265562</v>
      </c>
      <c r="O158" s="51">
        <v>3.3400198175681268</v>
      </c>
      <c r="P158" s="51">
        <v>3.4713428905296944</v>
      </c>
      <c r="Q158" s="51">
        <v>3.7593682900561798</v>
      </c>
      <c r="R158" s="51">
        <v>3.9953510694717371</v>
      </c>
      <c r="S158" s="51">
        <v>4.182961510897961</v>
      </c>
      <c r="T158" s="51">
        <v>4.3683983477700119</v>
      </c>
      <c r="U158" s="51">
        <v>4.4976222813675921</v>
      </c>
      <c r="V158" s="51">
        <v>4.0059333519767266</v>
      </c>
      <c r="W158" s="51">
        <v>3.9048459118480769</v>
      </c>
      <c r="X158" s="51">
        <v>3.9969271923746121</v>
      </c>
    </row>
    <row r="159" spans="2:24" s="1" customFormat="1" ht="12">
      <c r="B159" s="18" t="s">
        <v>47</v>
      </c>
      <c r="C159" s="51">
        <v>2.9668298573994139</v>
      </c>
      <c r="D159" s="51">
        <v>3.3198303318870792</v>
      </c>
      <c r="E159" s="51">
        <v>3.5072544706722186</v>
      </c>
      <c r="F159" s="51">
        <v>3.70676023799418</v>
      </c>
      <c r="G159" s="51">
        <v>3.8589944989038663</v>
      </c>
      <c r="H159" s="51">
        <v>4.0701658026480079</v>
      </c>
      <c r="I159" s="51">
        <v>3.8313039809237392</v>
      </c>
      <c r="J159" s="51">
        <v>3.3547602090206969</v>
      </c>
      <c r="K159" s="51">
        <v>4.277909874658544</v>
      </c>
      <c r="L159" s="51">
        <v>3.291195634469692</v>
      </c>
      <c r="M159" s="51">
        <v>3.4377828212404782</v>
      </c>
      <c r="N159" s="51">
        <v>3.4378149259183526</v>
      </c>
      <c r="O159" s="51">
        <v>3.2540032943957513</v>
      </c>
      <c r="P159" s="51">
        <v>3.3471997504294939</v>
      </c>
      <c r="Q159" s="51">
        <v>3.4371810649436743</v>
      </c>
      <c r="R159" s="51">
        <v>3.474834804310396</v>
      </c>
      <c r="S159" s="51">
        <v>3.9848611278210284</v>
      </c>
      <c r="T159" s="51">
        <v>5.4589343112333113</v>
      </c>
      <c r="U159" s="51">
        <v>4.3636420830012028</v>
      </c>
      <c r="V159" s="51">
        <v>3.8350847352762196</v>
      </c>
      <c r="W159" s="51">
        <v>3.7522913057740004</v>
      </c>
      <c r="X159" s="51">
        <v>3.7017289442889201</v>
      </c>
    </row>
    <row r="160" spans="2:24" s="1" customFormat="1" ht="12">
      <c r="B160" s="14" t="s">
        <v>48</v>
      </c>
      <c r="C160" s="57">
        <v>4.7571375038781003E-7</v>
      </c>
      <c r="D160" s="57">
        <v>5.2863510879033001E-7</v>
      </c>
      <c r="E160" s="57">
        <v>4.2306795470703998E-7</v>
      </c>
      <c r="F160" s="57">
        <v>2.6353917337537901E-6</v>
      </c>
      <c r="G160" s="57">
        <v>2.57121796017173E-6</v>
      </c>
      <c r="H160" s="57">
        <v>2.9234105109520799E-6</v>
      </c>
      <c r="I160" s="57">
        <v>3.2811571136387198E-6</v>
      </c>
      <c r="J160" s="57">
        <v>8.4094485945999604E-6</v>
      </c>
      <c r="K160" s="57">
        <v>1.0248219304309659E-5</v>
      </c>
      <c r="L160" s="57">
        <v>1.4129705421508462E-5</v>
      </c>
      <c r="M160" s="57">
        <v>1.812050350647867E-5</v>
      </c>
      <c r="N160" s="57">
        <v>4.6218874981495898E-5</v>
      </c>
      <c r="O160" s="57">
        <v>4.4154792582619E-5</v>
      </c>
      <c r="P160" s="57">
        <v>4.0725490311500304E-5</v>
      </c>
      <c r="Q160" s="57">
        <v>4.0535031947775301E-5</v>
      </c>
      <c r="R160" s="57">
        <v>4.7978240394456701E-5</v>
      </c>
      <c r="S160" s="57">
        <v>1.2318087978982901E-4</v>
      </c>
      <c r="T160" s="57">
        <v>8.0343814205165989E-5</v>
      </c>
      <c r="U160" s="57">
        <v>1.1794628513071499E-4</v>
      </c>
      <c r="V160" s="57">
        <v>9.6941787403218995E-5</v>
      </c>
      <c r="W160" s="57">
        <v>1.09108690506731E-4</v>
      </c>
      <c r="X160" s="57">
        <v>1.1377516123395999E-4</v>
      </c>
    </row>
    <row r="161" spans="1:24" s="1" customFormat="1" thickBot="1">
      <c r="B161" s="41" t="s">
        <v>49</v>
      </c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</row>
    <row r="162" spans="1:24" s="1" customFormat="1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s="1" customFormat="1" ht="13.5" thickBot="1">
      <c r="A163" s="2" t="s">
        <v>56</v>
      </c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s="1" customFormat="1" ht="12" customHeight="1">
      <c r="B164" s="58" t="s">
        <v>1</v>
      </c>
      <c r="C164" s="6">
        <v>1990</v>
      </c>
      <c r="D164" s="6">
        <v>1991</v>
      </c>
      <c r="E164" s="6">
        <v>1992</v>
      </c>
      <c r="F164" s="6">
        <v>1993</v>
      </c>
      <c r="G164" s="6">
        <v>1994</v>
      </c>
      <c r="H164" s="6">
        <v>1995</v>
      </c>
      <c r="I164" s="6">
        <v>1996</v>
      </c>
      <c r="J164" s="6">
        <v>1997</v>
      </c>
      <c r="K164" s="6">
        <v>1998</v>
      </c>
      <c r="L164" s="7">
        <v>1999</v>
      </c>
      <c r="M164" s="7">
        <v>2000</v>
      </c>
      <c r="N164" s="7">
        <v>2001</v>
      </c>
      <c r="O164" s="7">
        <v>2002</v>
      </c>
      <c r="P164" s="7">
        <v>2003</v>
      </c>
      <c r="Q164" s="7">
        <v>2004</v>
      </c>
      <c r="R164" s="7">
        <v>2005</v>
      </c>
      <c r="S164" s="7">
        <v>2006</v>
      </c>
      <c r="T164" s="7">
        <v>2007</v>
      </c>
      <c r="U164" s="7">
        <v>2008</v>
      </c>
      <c r="V164" s="7">
        <v>2009</v>
      </c>
      <c r="W164" s="7">
        <v>2010</v>
      </c>
      <c r="X164" s="7">
        <v>2011</v>
      </c>
    </row>
    <row r="165" spans="1:24" s="1" customFormat="1" ht="13.5" customHeight="1" thickBot="1">
      <c r="B165" s="5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10"/>
      <c r="R165" s="11"/>
      <c r="S165" s="11"/>
      <c r="T165" s="12"/>
      <c r="U165" s="13"/>
      <c r="V165" s="13"/>
      <c r="W165" s="13"/>
      <c r="X165" s="13"/>
    </row>
    <row r="166" spans="1:24" s="1" customFormat="1" ht="15" thickTop="1" thickBot="1">
      <c r="B166" s="60" t="s">
        <v>57</v>
      </c>
      <c r="C166" s="61">
        <v>27881.788364496613</v>
      </c>
      <c r="D166" s="61">
        <v>27537.470284930885</v>
      </c>
      <c r="E166" s="61">
        <v>29447.041880032128</v>
      </c>
      <c r="F166" s="61">
        <v>31880.417750204928</v>
      </c>
      <c r="G166" s="61">
        <v>36038.810449573539</v>
      </c>
      <c r="H166" s="61">
        <v>40376.247038097412</v>
      </c>
      <c r="I166" s="61">
        <v>45692.69317554625</v>
      </c>
      <c r="J166" s="61">
        <v>52705.571290346132</v>
      </c>
      <c r="K166" s="61">
        <v>54095.790057742553</v>
      </c>
      <c r="L166" s="61">
        <v>47538.777817140537</v>
      </c>
      <c r="M166" s="61">
        <v>46971.116324469302</v>
      </c>
      <c r="N166" s="61">
        <v>46652.808256691213</v>
      </c>
      <c r="O166" s="61">
        <v>49348.855352707396</v>
      </c>
      <c r="P166" s="61">
        <v>54615.399248259535</v>
      </c>
      <c r="Q166" s="61">
        <v>56810.927096271611</v>
      </c>
      <c r="R166" s="61">
        <v>61352.287857735886</v>
      </c>
      <c r="S166" s="61">
        <v>64171.876967848075</v>
      </c>
      <c r="T166" s="61">
        <v>68913.465759776926</v>
      </c>
      <c r="U166" s="61">
        <v>72321.013514778024</v>
      </c>
      <c r="V166" s="61">
        <v>75553.741069823227</v>
      </c>
      <c r="W166" s="61">
        <v>79708.657008864247</v>
      </c>
      <c r="X166" s="61">
        <v>81285.017222050199</v>
      </c>
    </row>
    <row r="167" spans="1:24" s="1" customFormat="1" ht="12">
      <c r="B167" s="62" t="s">
        <v>58</v>
      </c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</row>
    <row r="168" spans="1:24" s="1" customFormat="1" ht="12">
      <c r="B168" s="62" t="s">
        <v>59</v>
      </c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</row>
    <row r="169" spans="1:24" s="1" customFormat="1" ht="12">
      <c r="B169" s="62" t="s">
        <v>60</v>
      </c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</row>
    <row r="170" spans="1:24" s="1" customFormat="1" ht="12">
      <c r="B170" s="62" t="s">
        <v>61</v>
      </c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</row>
    <row r="171" spans="1:24" s="1" customFormat="1" ht="12">
      <c r="B171" s="62" t="s">
        <v>62</v>
      </c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</row>
    <row r="172" spans="1:24" s="1" customFormat="1" ht="12">
      <c r="B172" s="62" t="s">
        <v>63</v>
      </c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</row>
    <row r="173" spans="1:24" s="1" customFormat="1" ht="12">
      <c r="B173" s="62" t="s">
        <v>64</v>
      </c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</row>
    <row r="174" spans="1:24" s="1" customFormat="1" ht="12">
      <c r="B174" s="62" t="s">
        <v>65</v>
      </c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</row>
    <row r="175" spans="1:24" s="1" customFormat="1" ht="12">
      <c r="B175" s="62" t="s">
        <v>66</v>
      </c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</row>
    <row r="176" spans="1:24" s="1" customFormat="1" ht="12">
      <c r="B176" s="62" t="s">
        <v>67</v>
      </c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</row>
    <row r="177" spans="1:24" s="1" customFormat="1" ht="12">
      <c r="B177" s="62" t="s">
        <v>68</v>
      </c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</row>
    <row r="178" spans="1:24" s="1" customFormat="1" ht="12">
      <c r="B178" s="64" t="s">
        <v>69</v>
      </c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</row>
    <row r="179" spans="1:24" s="1" customFormat="1" thickBot="1">
      <c r="B179" s="65" t="s">
        <v>70</v>
      </c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</row>
    <row r="180" spans="1:24" s="1" customFormat="1" ht="14.25" thickBot="1">
      <c r="B180" s="66" t="s">
        <v>71</v>
      </c>
      <c r="C180" s="61">
        <v>20367.800542620203</v>
      </c>
      <c r="D180" s="61">
        <v>18827.829332393649</v>
      </c>
      <c r="E180" s="61">
        <v>15762.689895651236</v>
      </c>
      <c r="F180" s="61">
        <v>14889.677311373922</v>
      </c>
      <c r="G180" s="61">
        <v>14303.013499679539</v>
      </c>
      <c r="H180" s="61">
        <v>14027.913006337234</v>
      </c>
      <c r="I180" s="61">
        <v>13496.091950092497</v>
      </c>
      <c r="J180" s="61">
        <v>12527.074892978124</v>
      </c>
      <c r="K180" s="61">
        <v>11871.344682296673</v>
      </c>
      <c r="L180" s="61">
        <v>11560.278852098709</v>
      </c>
      <c r="M180" s="61">
        <v>9875.8579380325373</v>
      </c>
      <c r="N180" s="61">
        <v>8904.0587792897059</v>
      </c>
      <c r="O180" s="61">
        <v>10389.37900850107</v>
      </c>
      <c r="P180" s="61">
        <v>8635.442628865374</v>
      </c>
      <c r="Q180" s="61">
        <v>7327.2345084074705</v>
      </c>
      <c r="R180" s="61">
        <v>6129.1346617783884</v>
      </c>
      <c r="S180" s="61">
        <v>5497.2794374565583</v>
      </c>
      <c r="T180" s="61">
        <v>5083.4020753722707</v>
      </c>
      <c r="U180" s="61">
        <v>4376.1280927619637</v>
      </c>
      <c r="V180" s="61">
        <v>2843.5272531832734</v>
      </c>
      <c r="W180" s="61">
        <v>3328.5726613174902</v>
      </c>
      <c r="X180" s="61">
        <v>3601.6591747068137</v>
      </c>
    </row>
    <row r="181" spans="1:24" s="1" customFormat="1" ht="13.5">
      <c r="B181" s="67" t="s">
        <v>72</v>
      </c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</row>
    <row r="182" spans="1:24" s="1" customFormat="1" ht="13.5">
      <c r="B182" s="68" t="s">
        <v>73</v>
      </c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</row>
    <row r="183" spans="1:24" s="1" customFormat="1" ht="13.5">
      <c r="B183" s="68" t="s">
        <v>74</v>
      </c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</row>
    <row r="184" spans="1:24" s="1" customFormat="1" ht="13.5">
      <c r="B184" s="68" t="s">
        <v>75</v>
      </c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</row>
    <row r="185" spans="1:24" s="1" customFormat="1" ht="13.5">
      <c r="B185" s="68" t="s">
        <v>76</v>
      </c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</row>
    <row r="186" spans="1:24" s="1" customFormat="1" ht="13.5">
      <c r="B186" s="68" t="s">
        <v>77</v>
      </c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</row>
    <row r="187" spans="1:24" s="1" customFormat="1" ht="14.25" thickBot="1">
      <c r="B187" s="69" t="s">
        <v>78</v>
      </c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</row>
    <row r="188" spans="1:24" s="1" customFormat="1" ht="14.25" thickBot="1">
      <c r="B188" s="66" t="s">
        <v>79</v>
      </c>
      <c r="C188" s="61">
        <v>10947.155352013386</v>
      </c>
      <c r="D188" s="61">
        <v>11385.489063677025</v>
      </c>
      <c r="E188" s="61">
        <v>12205.50415748532</v>
      </c>
      <c r="F188" s="61">
        <v>13135.46257590499</v>
      </c>
      <c r="G188" s="61">
        <v>14220.073801464889</v>
      </c>
      <c r="H188" s="61">
        <v>15320.366613605825</v>
      </c>
      <c r="I188" s="61">
        <v>15123.410937519198</v>
      </c>
      <c r="J188" s="61">
        <v>13496.973740566465</v>
      </c>
      <c r="K188" s="61">
        <v>12609.301982189862</v>
      </c>
      <c r="L188" s="61">
        <v>10271.257081347714</v>
      </c>
      <c r="M188" s="61">
        <v>10269.818098473117</v>
      </c>
      <c r="N188" s="61">
        <v>9616.4160334518674</v>
      </c>
      <c r="O188" s="61">
        <v>8540.3472475927865</v>
      </c>
      <c r="P188" s="61">
        <v>7987.8926732243945</v>
      </c>
      <c r="Q188" s="61">
        <v>8261.0236054872457</v>
      </c>
      <c r="R188" s="61">
        <v>8177.9793769067464</v>
      </c>
      <c r="S188" s="61">
        <v>7561.4899065120244</v>
      </c>
      <c r="T188" s="61">
        <v>7304.2555362440062</v>
      </c>
      <c r="U188" s="61">
        <v>6855.364260442233</v>
      </c>
      <c r="V188" s="61">
        <v>6462.854529592958</v>
      </c>
      <c r="W188" s="61">
        <v>6549.2553711502133</v>
      </c>
      <c r="X188" s="61">
        <v>6419.1285445278809</v>
      </c>
    </row>
    <row r="189" spans="1:24" s="1" customFormat="1" ht="14.25" thickBot="1">
      <c r="B189" s="70" t="s">
        <v>80</v>
      </c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</row>
    <row r="190" spans="1:24" s="1" customFormat="1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s="1" customFormat="1" ht="13.5" thickBot="1">
      <c r="A191" s="2" t="s">
        <v>81</v>
      </c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s="1" customFormat="1" ht="12.75" customHeight="1" thickBot="1">
      <c r="B192" s="72" t="s">
        <v>82</v>
      </c>
      <c r="C192" s="6">
        <v>1990</v>
      </c>
      <c r="D192" s="6">
        <v>1991</v>
      </c>
      <c r="E192" s="6">
        <v>1992</v>
      </c>
      <c r="F192" s="6">
        <v>1993</v>
      </c>
      <c r="G192" s="6">
        <v>1994</v>
      </c>
      <c r="H192" s="6">
        <v>1995</v>
      </c>
      <c r="I192" s="6">
        <v>1996</v>
      </c>
      <c r="J192" s="6">
        <v>1997</v>
      </c>
      <c r="K192" s="6">
        <v>1998</v>
      </c>
      <c r="L192" s="7">
        <v>1999</v>
      </c>
      <c r="M192" s="7">
        <v>2000</v>
      </c>
      <c r="N192" s="7">
        <v>2001</v>
      </c>
      <c r="O192" s="7">
        <v>2002</v>
      </c>
      <c r="P192" s="7">
        <v>2003</v>
      </c>
      <c r="Q192" s="7">
        <v>2004</v>
      </c>
      <c r="R192" s="7">
        <v>2005</v>
      </c>
      <c r="S192" s="7">
        <v>2006</v>
      </c>
      <c r="T192" s="7">
        <v>2007</v>
      </c>
      <c r="U192" s="7">
        <v>2008</v>
      </c>
      <c r="V192" s="7">
        <v>2009</v>
      </c>
      <c r="W192" s="7">
        <v>2010</v>
      </c>
      <c r="X192" s="7">
        <v>2011</v>
      </c>
    </row>
    <row r="193" spans="2:24" s="1" customFormat="1" ht="13.5" thickTop="1" thickBot="1">
      <c r="B193" s="7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10"/>
      <c r="R193" s="11"/>
      <c r="S193" s="11"/>
      <c r="T193" s="12"/>
      <c r="U193" s="13"/>
      <c r="V193" s="13"/>
      <c r="W193" s="13"/>
      <c r="X193" s="13"/>
    </row>
    <row r="194" spans="2:24" s="1" customFormat="1" thickTop="1">
      <c r="B194" s="74" t="s">
        <v>83</v>
      </c>
      <c r="C194" s="75">
        <v>4142864.7308380986</v>
      </c>
      <c r="D194" s="75">
        <v>4050107.3013798953</v>
      </c>
      <c r="E194" s="75">
        <v>3899132.8946754113</v>
      </c>
      <c r="F194" s="75">
        <v>3826419.8491557222</v>
      </c>
      <c r="G194" s="75">
        <v>3804989.6412289031</v>
      </c>
      <c r="H194" s="75">
        <v>3851371.6440383</v>
      </c>
      <c r="I194" s="75">
        <v>3946962.4770813417</v>
      </c>
      <c r="J194" s="75">
        <v>3863144.4328114828</v>
      </c>
      <c r="K194" s="75">
        <v>3858803.2179585099</v>
      </c>
      <c r="L194" s="75">
        <v>3778908.6537464992</v>
      </c>
      <c r="M194" s="75">
        <v>3821705.0017850599</v>
      </c>
      <c r="N194" s="75">
        <v>3862171.3283350314</v>
      </c>
      <c r="O194" s="75">
        <v>3889896.0781423887</v>
      </c>
      <c r="P194" s="75">
        <v>4010106.1175316535</v>
      </c>
      <c r="Q194" s="75">
        <v>3995123.5338082798</v>
      </c>
      <c r="R194" s="75">
        <v>3963211.7534160335</v>
      </c>
      <c r="S194" s="75">
        <v>3943912.4490963714</v>
      </c>
      <c r="T194" s="75">
        <v>3926994.1061626789</v>
      </c>
      <c r="U194" s="75">
        <v>3790063.9071461209</v>
      </c>
      <c r="V194" s="75">
        <v>3448518.9665003591</v>
      </c>
      <c r="W194" s="75">
        <v>3594517.9553302936</v>
      </c>
      <c r="X194" s="75">
        <v>3445123.8398495312</v>
      </c>
    </row>
    <row r="195" spans="2:24" s="1" customFormat="1" ht="12">
      <c r="B195" s="74" t="s">
        <v>84</v>
      </c>
      <c r="C195" s="75">
        <v>4406963.269152822</v>
      </c>
      <c r="D195" s="75">
        <v>4355767.8742447253</v>
      </c>
      <c r="E195" s="75">
        <v>4193867.1595497276</v>
      </c>
      <c r="F195" s="75">
        <v>4114455.5367584294</v>
      </c>
      <c r="G195" s="75">
        <v>4095349.8465180933</v>
      </c>
      <c r="H195" s="75">
        <v>4138590.9573604977</v>
      </c>
      <c r="I195" s="75">
        <v>4238784.4678438585</v>
      </c>
      <c r="J195" s="75">
        <v>4155633.005268238</v>
      </c>
      <c r="K195" s="75">
        <v>4152541.3957702015</v>
      </c>
      <c r="L195" s="75">
        <v>4087217.9780313843</v>
      </c>
      <c r="M195" s="75">
        <v>4111651.5061773062</v>
      </c>
      <c r="N195" s="75">
        <v>4182623.8170085638</v>
      </c>
      <c r="O195" s="75">
        <v>4155304.9722122182</v>
      </c>
      <c r="P195" s="75">
        <v>4253860.206877036</v>
      </c>
      <c r="Q195" s="75">
        <v>4264553.5351934191</v>
      </c>
      <c r="R195" s="75">
        <v>4245738.5390357822</v>
      </c>
      <c r="S195" s="75">
        <v>4250271.2878675293</v>
      </c>
      <c r="T195" s="75">
        <v>4195995.1803093366</v>
      </c>
      <c r="U195" s="75">
        <v>4101196.575751496</v>
      </c>
      <c r="V195" s="75">
        <v>3770456.3184452071</v>
      </c>
      <c r="W195" s="75">
        <v>3890922.1118005603</v>
      </c>
      <c r="X195" s="75">
        <v>3743430.4195472021</v>
      </c>
    </row>
    <row r="196" spans="2:24" s="1" customFormat="1" ht="12">
      <c r="B196" s="74" t="s">
        <v>50</v>
      </c>
      <c r="C196" s="75">
        <v>595866.52529358817</v>
      </c>
      <c r="D196" s="75">
        <v>579757.32288086182</v>
      </c>
      <c r="E196" s="75">
        <v>560936.16009665187</v>
      </c>
      <c r="F196" s="75">
        <v>551035.78672280919</v>
      </c>
      <c r="G196" s="75">
        <v>538706.5982986606</v>
      </c>
      <c r="H196" s="75">
        <v>534657.36018031125</v>
      </c>
      <c r="I196" s="75">
        <v>529313.27426993276</v>
      </c>
      <c r="J196" s="75">
        <v>516474.18966132228</v>
      </c>
      <c r="K196" s="75">
        <v>502720.70917824615</v>
      </c>
      <c r="L196" s="75">
        <v>491409.65648730053</v>
      </c>
      <c r="M196" s="75">
        <v>480243.73814686824</v>
      </c>
      <c r="N196" s="75">
        <v>466716.49264155072</v>
      </c>
      <c r="O196" s="75">
        <v>456965.13100628939</v>
      </c>
      <c r="P196" s="75">
        <v>448911.18084792123</v>
      </c>
      <c r="Q196" s="75">
        <v>435539.20959784003</v>
      </c>
      <c r="R196" s="75">
        <v>427938.992127278</v>
      </c>
      <c r="S196" s="75">
        <v>421958.05236759147</v>
      </c>
      <c r="T196" s="75">
        <v>415045.87206184241</v>
      </c>
      <c r="U196" s="75">
        <v>409090.2357200188</v>
      </c>
      <c r="V196" s="75">
        <v>400152.71836971212</v>
      </c>
      <c r="W196" s="75">
        <v>396672.74810911098</v>
      </c>
      <c r="X196" s="75">
        <v>388580.46491965622</v>
      </c>
    </row>
    <row r="197" spans="2:24" s="1" customFormat="1" ht="12">
      <c r="B197" s="74" t="s">
        <v>54</v>
      </c>
      <c r="C197" s="75">
        <v>521612.40802051302</v>
      </c>
      <c r="D197" s="75">
        <v>493135.91423733754</v>
      </c>
      <c r="E197" s="75">
        <v>474111.67358032131</v>
      </c>
      <c r="F197" s="75">
        <v>457633.58320924308</v>
      </c>
      <c r="G197" s="75">
        <v>461091.19241930632</v>
      </c>
      <c r="H197" s="75">
        <v>461918.82259291364</v>
      </c>
      <c r="I197" s="75">
        <v>468243.29314851289</v>
      </c>
      <c r="J197" s="75">
        <v>465447.25652669347</v>
      </c>
      <c r="K197" s="75">
        <v>443555.18537325098</v>
      </c>
      <c r="L197" s="75">
        <v>420493.99436360644</v>
      </c>
      <c r="M197" s="75">
        <v>417145.32682788622</v>
      </c>
      <c r="N197" s="75">
        <v>409789.96941523056</v>
      </c>
      <c r="O197" s="75">
        <v>398354.77411908336</v>
      </c>
      <c r="P197" s="75">
        <v>393649.16272100899</v>
      </c>
      <c r="Q197" s="75">
        <v>397716.03252294566</v>
      </c>
      <c r="R197" s="75">
        <v>388879.75202882697</v>
      </c>
      <c r="S197" s="75">
        <v>376229.83856848296</v>
      </c>
      <c r="T197" s="75">
        <v>375968.36562152032</v>
      </c>
      <c r="U197" s="75">
        <v>366860.48585779051</v>
      </c>
      <c r="V197" s="75">
        <v>346433.59444203007</v>
      </c>
      <c r="W197" s="75">
        <v>336499.08202453883</v>
      </c>
      <c r="X197" s="75">
        <v>335118.58110928466</v>
      </c>
    </row>
    <row r="198" spans="2:24" s="1" customFormat="1" ht="12">
      <c r="B198" s="76" t="s">
        <v>85</v>
      </c>
      <c r="C198" s="75">
        <v>27881.788364496613</v>
      </c>
      <c r="D198" s="75">
        <v>27537.470284930885</v>
      </c>
      <c r="E198" s="75">
        <v>29447.041880032128</v>
      </c>
      <c r="F198" s="75">
        <v>31880.417750204928</v>
      </c>
      <c r="G198" s="75">
        <v>36038.810449573539</v>
      </c>
      <c r="H198" s="75">
        <v>40376.247038097412</v>
      </c>
      <c r="I198" s="75">
        <v>45692.69317554625</v>
      </c>
      <c r="J198" s="75">
        <v>52705.571290346132</v>
      </c>
      <c r="K198" s="75">
        <v>54095.790057742553</v>
      </c>
      <c r="L198" s="75">
        <v>47538.777817140537</v>
      </c>
      <c r="M198" s="75">
        <v>46971.116324469302</v>
      </c>
      <c r="N198" s="75">
        <v>46652.808256691213</v>
      </c>
      <c r="O198" s="75">
        <v>49348.855352707396</v>
      </c>
      <c r="P198" s="75">
        <v>54615.399248259535</v>
      </c>
      <c r="Q198" s="75">
        <v>56810.927096271611</v>
      </c>
      <c r="R198" s="75">
        <v>61352.287857735886</v>
      </c>
      <c r="S198" s="75">
        <v>64171.876967848075</v>
      </c>
      <c r="T198" s="75">
        <v>68913.465759776926</v>
      </c>
      <c r="U198" s="75">
        <v>72321.013514778024</v>
      </c>
      <c r="V198" s="75">
        <v>75553.741069823227</v>
      </c>
      <c r="W198" s="75">
        <v>79708.657008864247</v>
      </c>
      <c r="X198" s="75">
        <v>81285.017222050199</v>
      </c>
    </row>
    <row r="199" spans="2:24" s="1" customFormat="1" ht="12">
      <c r="B199" s="76" t="s">
        <v>86</v>
      </c>
      <c r="C199" s="75">
        <v>20367.800542620203</v>
      </c>
      <c r="D199" s="75">
        <v>18827.829332393649</v>
      </c>
      <c r="E199" s="75">
        <v>15762.689895651236</v>
      </c>
      <c r="F199" s="75">
        <v>14889.677311373922</v>
      </c>
      <c r="G199" s="75">
        <v>14303.013499679539</v>
      </c>
      <c r="H199" s="75">
        <v>14027.913006337234</v>
      </c>
      <c r="I199" s="75">
        <v>13496.091950092497</v>
      </c>
      <c r="J199" s="75">
        <v>12527.074892978124</v>
      </c>
      <c r="K199" s="75">
        <v>11871.344682296673</v>
      </c>
      <c r="L199" s="75">
        <v>11560.278852098709</v>
      </c>
      <c r="M199" s="75">
        <v>9875.8579380325373</v>
      </c>
      <c r="N199" s="75">
        <v>8904.0587792897059</v>
      </c>
      <c r="O199" s="75">
        <v>10389.37900850107</v>
      </c>
      <c r="P199" s="75">
        <v>8635.442628865374</v>
      </c>
      <c r="Q199" s="75">
        <v>7327.2345084074705</v>
      </c>
      <c r="R199" s="75">
        <v>6129.1346617783884</v>
      </c>
      <c r="S199" s="75">
        <v>5497.2794374565583</v>
      </c>
      <c r="T199" s="75">
        <v>5083.4020753722707</v>
      </c>
      <c r="U199" s="75">
        <v>4376.1280927619637</v>
      </c>
      <c r="V199" s="75">
        <v>2843.5272531832734</v>
      </c>
      <c r="W199" s="75">
        <v>3328.5726613174902</v>
      </c>
      <c r="X199" s="75">
        <v>3601.6591747068137</v>
      </c>
    </row>
    <row r="200" spans="2:24" s="1" customFormat="1" thickBot="1">
      <c r="B200" s="74" t="s">
        <v>87</v>
      </c>
      <c r="C200" s="75">
        <v>10947.155352013386</v>
      </c>
      <c r="D200" s="75">
        <v>11385.489063677025</v>
      </c>
      <c r="E200" s="75">
        <v>12205.50415748532</v>
      </c>
      <c r="F200" s="75">
        <v>13135.46257590499</v>
      </c>
      <c r="G200" s="75">
        <v>14220.073801464889</v>
      </c>
      <c r="H200" s="75">
        <v>15320.366613605825</v>
      </c>
      <c r="I200" s="75">
        <v>15123.410937519198</v>
      </c>
      <c r="J200" s="75">
        <v>13496.973740566465</v>
      </c>
      <c r="K200" s="75">
        <v>12609.301982189862</v>
      </c>
      <c r="L200" s="75">
        <v>10271.257081347714</v>
      </c>
      <c r="M200" s="75">
        <v>10269.818098473117</v>
      </c>
      <c r="N200" s="75">
        <v>9616.4160334518674</v>
      </c>
      <c r="O200" s="75">
        <v>8540.3472475927865</v>
      </c>
      <c r="P200" s="75">
        <v>7987.8926732243945</v>
      </c>
      <c r="Q200" s="75">
        <v>8261.0236054872457</v>
      </c>
      <c r="R200" s="75">
        <v>8177.9793769067464</v>
      </c>
      <c r="S200" s="75">
        <v>7561.4899065120244</v>
      </c>
      <c r="T200" s="75">
        <v>7304.2555362440062</v>
      </c>
      <c r="U200" s="75">
        <v>6855.364260442233</v>
      </c>
      <c r="V200" s="75">
        <v>6462.854529592958</v>
      </c>
      <c r="W200" s="75">
        <v>6549.2553711502133</v>
      </c>
      <c r="X200" s="75">
        <v>6419.1285445278809</v>
      </c>
    </row>
    <row r="201" spans="2:24" s="1" customFormat="1" ht="12">
      <c r="B201" s="77" t="s">
        <v>88</v>
      </c>
      <c r="C201" s="78">
        <v>5319540.4084113296</v>
      </c>
      <c r="D201" s="78">
        <v>5180751.3271790957</v>
      </c>
      <c r="E201" s="78">
        <v>4991595.9642855534</v>
      </c>
      <c r="F201" s="78">
        <v>4894994.7767252577</v>
      </c>
      <c r="G201" s="78">
        <v>4869349.3296975885</v>
      </c>
      <c r="H201" s="78">
        <v>4917672.3534695646</v>
      </c>
      <c r="I201" s="78">
        <v>5018831.2405629447</v>
      </c>
      <c r="J201" s="78">
        <v>4923795.4989233892</v>
      </c>
      <c r="K201" s="78">
        <v>4883655.549232237</v>
      </c>
      <c r="L201" s="78">
        <v>4760182.6183479922</v>
      </c>
      <c r="M201" s="78">
        <v>4786210.8591207899</v>
      </c>
      <c r="N201" s="78">
        <v>4803851.0734612457</v>
      </c>
      <c r="O201" s="78">
        <v>4813494.5648765629</v>
      </c>
      <c r="P201" s="78">
        <v>4923905.1956509324</v>
      </c>
      <c r="Q201" s="78">
        <v>4900777.9611392319</v>
      </c>
      <c r="R201" s="78">
        <v>4855689.8994685588</v>
      </c>
      <c r="S201" s="78">
        <v>4819330.986344262</v>
      </c>
      <c r="T201" s="78">
        <v>4799309.4672174351</v>
      </c>
      <c r="U201" s="78">
        <v>4649567.1345919119</v>
      </c>
      <c r="V201" s="78">
        <v>4279965.4021647014</v>
      </c>
      <c r="W201" s="78">
        <v>4417276.2705052756</v>
      </c>
      <c r="X201" s="78">
        <v>4260128.6908197571</v>
      </c>
    </row>
    <row r="202" spans="2:24" s="1" customFormat="1" thickBot="1">
      <c r="B202" s="79" t="s">
        <v>89</v>
      </c>
      <c r="C202" s="78">
        <v>5583638.946726054</v>
      </c>
      <c r="D202" s="78">
        <v>5486411.9000439262</v>
      </c>
      <c r="E202" s="78">
        <v>5286330.2291598693</v>
      </c>
      <c r="F202" s="78">
        <v>5183030.4643279649</v>
      </c>
      <c r="G202" s="78">
        <v>5159709.5349867791</v>
      </c>
      <c r="H202" s="78">
        <v>5204891.6667917622</v>
      </c>
      <c r="I202" s="78">
        <v>5310653.2313254615</v>
      </c>
      <c r="J202" s="78">
        <v>5216284.0713801449</v>
      </c>
      <c r="K202" s="78">
        <v>5177393.7270439286</v>
      </c>
      <c r="L202" s="78">
        <v>5068491.9426328773</v>
      </c>
      <c r="M202" s="78">
        <v>5076157.3635130366</v>
      </c>
      <c r="N202" s="78">
        <v>5124303.5621347781</v>
      </c>
      <c r="O202" s="78">
        <v>5078903.4589463929</v>
      </c>
      <c r="P202" s="78">
        <v>5167659.2849963149</v>
      </c>
      <c r="Q202" s="78">
        <v>5170207.9625243712</v>
      </c>
      <c r="R202" s="78">
        <v>5138216.6850883076</v>
      </c>
      <c r="S202" s="78">
        <v>5125689.8251154199</v>
      </c>
      <c r="T202" s="78">
        <v>5068310.5413640924</v>
      </c>
      <c r="U202" s="78">
        <v>4960699.803197287</v>
      </c>
      <c r="V202" s="78">
        <v>4601902.7541095493</v>
      </c>
      <c r="W202" s="78">
        <v>4713680.4269755427</v>
      </c>
      <c r="X202" s="78">
        <v>4558435.2705174284</v>
      </c>
    </row>
    <row r="203" spans="2:24" s="1" customFormat="1" thickBot="1">
      <c r="B203" s="80" t="s">
        <v>90</v>
      </c>
      <c r="C203" s="78">
        <v>5574424.3572563352</v>
      </c>
      <c r="D203" s="78">
        <v>5477437.4312591264</v>
      </c>
      <c r="E203" s="78">
        <v>5277554.2378617823</v>
      </c>
      <c r="F203" s="78">
        <v>5174315.3294020109</v>
      </c>
      <c r="G203" s="78">
        <v>5148982.6957761347</v>
      </c>
      <c r="H203" s="78">
        <v>5194636.1410352327</v>
      </c>
      <c r="I203" s="78">
        <v>5300423.548729538</v>
      </c>
      <c r="J203" s="78">
        <v>5206550.3328351323</v>
      </c>
      <c r="K203" s="78">
        <v>5167459.4030445637</v>
      </c>
      <c r="L203" s="78">
        <v>5059391.1044710064</v>
      </c>
      <c r="M203" s="78">
        <v>5066463.5572534688</v>
      </c>
      <c r="N203" s="78">
        <v>5115450.6953794379</v>
      </c>
      <c r="O203" s="78">
        <v>5070197.5087659843</v>
      </c>
      <c r="P203" s="78">
        <v>5157889.7965826597</v>
      </c>
      <c r="Q203" s="78">
        <v>5161639.6315853652</v>
      </c>
      <c r="R203" s="78">
        <v>5129156.2762092659</v>
      </c>
      <c r="S203" s="78">
        <v>5116865.4497415973</v>
      </c>
      <c r="T203" s="78">
        <v>5059033.6715396689</v>
      </c>
      <c r="U203" s="78">
        <v>4952411.8107748153</v>
      </c>
      <c r="V203" s="78">
        <v>4593442.2688436806</v>
      </c>
      <c r="W203" s="78">
        <v>4705200.1673029326</v>
      </c>
      <c r="X203" s="78">
        <v>4550212.1921205269</v>
      </c>
    </row>
    <row r="204" spans="2:24" s="1" customFormat="1" ht="12" customHeight="1">
      <c r="B204" s="81" t="s">
        <v>91</v>
      </c>
      <c r="C204" s="6">
        <v>1990</v>
      </c>
      <c r="D204" s="6">
        <v>1991</v>
      </c>
      <c r="E204" s="6">
        <v>1992</v>
      </c>
      <c r="F204" s="6">
        <v>1993</v>
      </c>
      <c r="G204" s="6">
        <v>1994</v>
      </c>
      <c r="H204" s="6">
        <v>1995</v>
      </c>
      <c r="I204" s="6">
        <v>1996</v>
      </c>
      <c r="J204" s="6">
        <v>1997</v>
      </c>
      <c r="K204" s="6">
        <v>1998</v>
      </c>
      <c r="L204" s="7">
        <v>1999</v>
      </c>
      <c r="M204" s="7">
        <v>2000</v>
      </c>
      <c r="N204" s="7">
        <v>2001</v>
      </c>
      <c r="O204" s="7">
        <v>2002</v>
      </c>
      <c r="P204" s="7">
        <v>2003</v>
      </c>
      <c r="Q204" s="7">
        <v>2004</v>
      </c>
      <c r="R204" s="7">
        <v>2005</v>
      </c>
      <c r="S204" s="7">
        <v>2006</v>
      </c>
      <c r="T204" s="7">
        <v>2007</v>
      </c>
      <c r="U204" s="7">
        <v>2008</v>
      </c>
      <c r="V204" s="7">
        <v>2009</v>
      </c>
      <c r="W204" s="7">
        <v>2010</v>
      </c>
      <c r="X204" s="7">
        <v>2011</v>
      </c>
    </row>
    <row r="205" spans="2:24" s="1" customFormat="1" thickBot="1">
      <c r="B205" s="82" t="s">
        <v>92</v>
      </c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10"/>
      <c r="R205" s="11"/>
      <c r="S205" s="11"/>
      <c r="T205" s="12"/>
      <c r="U205" s="13"/>
      <c r="V205" s="13"/>
      <c r="W205" s="13"/>
      <c r="X205" s="13"/>
    </row>
    <row r="206" spans="2:24" s="1" customFormat="1" thickTop="1">
      <c r="B206" s="76" t="s">
        <v>93</v>
      </c>
      <c r="C206" s="83">
        <v>4296808.1622326262</v>
      </c>
      <c r="D206" s="83">
        <v>4266203.0343148652</v>
      </c>
      <c r="E206" s="83">
        <v>4107422.2777666869</v>
      </c>
      <c r="F206" s="83">
        <v>4036742.4717045384</v>
      </c>
      <c r="G206" s="83">
        <v>3993372.1959877177</v>
      </c>
      <c r="H206" s="83">
        <v>4028665.5855753808</v>
      </c>
      <c r="I206" s="83">
        <v>4136366.7251530173</v>
      </c>
      <c r="J206" s="83">
        <v>4043877.1482660221</v>
      </c>
      <c r="K206" s="83">
        <v>4035114.0517430427</v>
      </c>
      <c r="L206" s="83">
        <v>3973710.7616217006</v>
      </c>
      <c r="M206" s="83">
        <v>3980759.6715755607</v>
      </c>
      <c r="N206" s="83">
        <v>4057942.8946699421</v>
      </c>
      <c r="O206" s="83">
        <v>4027373.1024256237</v>
      </c>
      <c r="P206" s="83">
        <v>4115385.6967916661</v>
      </c>
      <c r="Q206" s="83">
        <v>4109850.6217648569</v>
      </c>
      <c r="R206" s="83">
        <v>4084176.2660909179</v>
      </c>
      <c r="S206" s="83">
        <v>4080086.5843605362</v>
      </c>
      <c r="T206" s="83">
        <v>4014962.0005588406</v>
      </c>
      <c r="U206" s="83">
        <v>3936443.470838916</v>
      </c>
      <c r="V206" s="83">
        <v>3658997.4379649581</v>
      </c>
      <c r="W206" s="83">
        <v>3763401.5825999612</v>
      </c>
      <c r="X206" s="83">
        <v>3614011.2278893106</v>
      </c>
    </row>
    <row r="207" spans="2:24" s="1" customFormat="1" ht="12">
      <c r="B207" s="76" t="s">
        <v>94</v>
      </c>
      <c r="C207" s="83">
        <v>457688.80799993785</v>
      </c>
      <c r="D207" s="83">
        <v>424171.14014484407</v>
      </c>
      <c r="E207" s="83">
        <v>410000.25866327912</v>
      </c>
      <c r="F207" s="83">
        <v>398234.2391983557</v>
      </c>
      <c r="G207" s="83">
        <v>424727.2739642309</v>
      </c>
      <c r="H207" s="83">
        <v>437408.14976730495</v>
      </c>
      <c r="I207" s="83">
        <v>436418.60565830406</v>
      </c>
      <c r="J207" s="83">
        <v>441695.17081167223</v>
      </c>
      <c r="K207" s="83">
        <v>416720.10267674958</v>
      </c>
      <c r="L207" s="83">
        <v>378871.17057575413</v>
      </c>
      <c r="M207" s="83">
        <v>390238.21019679424</v>
      </c>
      <c r="N207" s="83">
        <v>377702.08559358394</v>
      </c>
      <c r="O207" s="83">
        <v>372618.86368376424</v>
      </c>
      <c r="P207" s="83">
        <v>385514.72882244573</v>
      </c>
      <c r="Q207" s="83">
        <v>399386.06067715574</v>
      </c>
      <c r="R207" s="83">
        <v>402722.74027681601</v>
      </c>
      <c r="S207" s="83">
        <v>400269.23267322517</v>
      </c>
      <c r="T207" s="83">
        <v>411603.57005240844</v>
      </c>
      <c r="U207" s="83">
        <v>388126.31782759476</v>
      </c>
      <c r="V207" s="83">
        <v>322668.71009309392</v>
      </c>
      <c r="W207" s="83">
        <v>334648.64780318539</v>
      </c>
      <c r="X207" s="83">
        <v>331684.663945465</v>
      </c>
    </row>
    <row r="208" spans="2:24" s="1" customFormat="1" ht="12">
      <c r="B208" s="76" t="s">
        <v>95</v>
      </c>
      <c r="C208" s="83">
        <v>16738.413342390882</v>
      </c>
      <c r="D208" s="83">
        <v>16154.004239155531</v>
      </c>
      <c r="E208" s="83">
        <v>15594.91429388713</v>
      </c>
      <c r="F208" s="83">
        <v>15052.205631220259</v>
      </c>
      <c r="G208" s="83">
        <v>13735.844407650424</v>
      </c>
      <c r="H208" s="83">
        <v>13795.220821645933</v>
      </c>
      <c r="I208" s="83">
        <v>13866.706710734523</v>
      </c>
      <c r="J208" s="83">
        <v>13856.025180413202</v>
      </c>
      <c r="K208" s="83">
        <v>13868.524267987847</v>
      </c>
      <c r="L208" s="83">
        <v>13516.129769807567</v>
      </c>
      <c r="M208" s="83">
        <v>13332.776569487523</v>
      </c>
      <c r="N208" s="83">
        <v>12919.044863952568</v>
      </c>
      <c r="O208" s="83">
        <v>12521.002962657269</v>
      </c>
      <c r="P208" s="83">
        <v>12117.041015419883</v>
      </c>
      <c r="Q208" s="83">
        <v>11976.225520249143</v>
      </c>
      <c r="R208" s="83">
        <v>11992.905261649439</v>
      </c>
      <c r="S208" s="83">
        <v>12030.149883495793</v>
      </c>
      <c r="T208" s="83">
        <v>11540.731256766692</v>
      </c>
      <c r="U208" s="83">
        <v>11047.969420096495</v>
      </c>
      <c r="V208" s="83">
        <v>10203.227451939927</v>
      </c>
      <c r="W208" s="83">
        <v>10262.278206196652</v>
      </c>
      <c r="X208" s="83">
        <v>10070.399549150199</v>
      </c>
    </row>
    <row r="209" spans="2:32" s="1" customFormat="1" ht="12">
      <c r="B209" s="76" t="s">
        <v>53</v>
      </c>
      <c r="C209" s="83">
        <v>599626.98638782511</v>
      </c>
      <c r="D209" s="83">
        <v>565515.13117322279</v>
      </c>
      <c r="E209" s="83">
        <v>540949.01474042027</v>
      </c>
      <c r="F209" s="83">
        <v>522542.32125377882</v>
      </c>
      <c r="G209" s="83">
        <v>517032.75305953133</v>
      </c>
      <c r="H209" s="83">
        <v>516975.21063052665</v>
      </c>
      <c r="I209" s="83">
        <v>518381.50490044069</v>
      </c>
      <c r="J209" s="83">
        <v>517386.14273509174</v>
      </c>
      <c r="K209" s="83">
        <v>515470.83589030063</v>
      </c>
      <c r="L209" s="83">
        <v>512453.84144810657</v>
      </c>
      <c r="M209" s="83">
        <v>505318.09228901961</v>
      </c>
      <c r="N209" s="83">
        <v>496763.39006707422</v>
      </c>
      <c r="O209" s="83">
        <v>490788.87632475107</v>
      </c>
      <c r="P209" s="83">
        <v>483885.35158981045</v>
      </c>
      <c r="Q209" s="83">
        <v>484501.2214032053</v>
      </c>
      <c r="R209" s="83">
        <v>478065.71335108532</v>
      </c>
      <c r="S209" s="83">
        <v>474225.59836592153</v>
      </c>
      <c r="T209" s="83">
        <v>474865.34278233454</v>
      </c>
      <c r="U209" s="83">
        <v>474318.91380769626</v>
      </c>
      <c r="V209" s="83">
        <v>462967.20875370782</v>
      </c>
      <c r="W209" s="83">
        <v>459910.09779223893</v>
      </c>
      <c r="X209" s="83">
        <v>461012.9927444178</v>
      </c>
    </row>
    <row r="210" spans="2:32" s="1" customFormat="1" ht="12">
      <c r="B210" s="74" t="s">
        <v>28</v>
      </c>
      <c r="C210" s="83">
        <v>-254883.9488450044</v>
      </c>
      <c r="D210" s="83">
        <v>-296686.10408003069</v>
      </c>
      <c r="E210" s="83">
        <v>-285958.27357622987</v>
      </c>
      <c r="F210" s="83">
        <v>-279320.55267675215</v>
      </c>
      <c r="G210" s="83">
        <v>-279633.36607854598</v>
      </c>
      <c r="H210" s="83">
        <v>-276963.78756566829</v>
      </c>
      <c r="I210" s="83">
        <v>-281592.30816659337</v>
      </c>
      <c r="J210" s="83">
        <v>-282754.8339117422</v>
      </c>
      <c r="K210" s="83">
        <v>-283803.85381232644</v>
      </c>
      <c r="L210" s="83">
        <v>-299208.48612301482</v>
      </c>
      <c r="M210" s="83">
        <v>-280252.6981326777</v>
      </c>
      <c r="N210" s="83">
        <v>-311599.62191819231</v>
      </c>
      <c r="O210" s="83">
        <v>-256702.94388942118</v>
      </c>
      <c r="P210" s="83">
        <v>-233984.60093172806</v>
      </c>
      <c r="Q210" s="83">
        <v>-260861.67044613324</v>
      </c>
      <c r="R210" s="83">
        <v>-273466.37674070691</v>
      </c>
      <c r="S210" s="83">
        <v>-297534.46339733509</v>
      </c>
      <c r="T210" s="83">
        <v>-259724.2043222338</v>
      </c>
      <c r="U210" s="83">
        <v>-302844.67618290387</v>
      </c>
      <c r="V210" s="83">
        <v>-313476.86667897983</v>
      </c>
      <c r="W210" s="83">
        <v>-287923.89679765643</v>
      </c>
      <c r="X210" s="83">
        <v>-290083.50130077003</v>
      </c>
    </row>
    <row r="211" spans="2:32" s="1" customFormat="1" ht="12">
      <c r="B211" s="76" t="s">
        <v>96</v>
      </c>
      <c r="C211" s="83">
        <v>203561.98729355313</v>
      </c>
      <c r="D211" s="83">
        <v>205394.12138703858</v>
      </c>
      <c r="E211" s="83">
        <v>203587.77239750844</v>
      </c>
      <c r="F211" s="83">
        <v>201744.09161411654</v>
      </c>
      <c r="G211" s="83">
        <v>200114.62835700411</v>
      </c>
      <c r="H211" s="83">
        <v>197791.97424037656</v>
      </c>
      <c r="I211" s="83">
        <v>195390.00630704267</v>
      </c>
      <c r="J211" s="83">
        <v>189735.8458419338</v>
      </c>
      <c r="K211" s="83">
        <v>186285.88846648415</v>
      </c>
      <c r="L211" s="83">
        <v>180839.20105563797</v>
      </c>
      <c r="M211" s="83">
        <v>176814.80662260577</v>
      </c>
      <c r="N211" s="83">
        <v>170123.28018488581</v>
      </c>
      <c r="O211" s="83">
        <v>166895.66336918768</v>
      </c>
      <c r="P211" s="83">
        <v>160986.97836331779</v>
      </c>
      <c r="Q211" s="83">
        <v>155925.50221989892</v>
      </c>
      <c r="R211" s="83">
        <v>152198.65122879672</v>
      </c>
      <c r="S211" s="83">
        <v>150253.88445842004</v>
      </c>
      <c r="T211" s="83">
        <v>146062.02688931979</v>
      </c>
      <c r="U211" s="83">
        <v>142475.13888051311</v>
      </c>
      <c r="V211" s="83">
        <v>138605.68457998036</v>
      </c>
      <c r="W211" s="83">
        <v>136977.56090134868</v>
      </c>
      <c r="X211" s="83">
        <v>133432.90799218434</v>
      </c>
    </row>
    <row r="212" spans="2:32" s="1" customFormat="1" thickBot="1">
      <c r="B212" s="84" t="s">
        <v>41</v>
      </c>
      <c r="C212" s="83">
        <v>0</v>
      </c>
      <c r="D212" s="83">
        <v>0</v>
      </c>
      <c r="E212" s="83">
        <v>0</v>
      </c>
      <c r="F212" s="83">
        <v>0</v>
      </c>
      <c r="G212" s="83">
        <v>0</v>
      </c>
      <c r="H212" s="83">
        <v>0</v>
      </c>
      <c r="I212" s="83">
        <v>0</v>
      </c>
      <c r="J212" s="83">
        <v>0</v>
      </c>
      <c r="K212" s="83">
        <v>0</v>
      </c>
      <c r="L212" s="83">
        <v>0</v>
      </c>
      <c r="M212" s="83">
        <v>0</v>
      </c>
      <c r="N212" s="83">
        <v>0</v>
      </c>
      <c r="O212" s="83">
        <v>0</v>
      </c>
      <c r="P212" s="83">
        <v>0</v>
      </c>
      <c r="Q212" s="83">
        <v>0</v>
      </c>
      <c r="R212" s="83">
        <v>0</v>
      </c>
      <c r="S212" s="83">
        <v>0</v>
      </c>
      <c r="T212" s="83">
        <v>0</v>
      </c>
      <c r="U212" s="83">
        <v>0</v>
      </c>
      <c r="V212" s="83">
        <v>0</v>
      </c>
      <c r="W212" s="83">
        <v>0</v>
      </c>
      <c r="X212" s="83">
        <v>0</v>
      </c>
    </row>
    <row r="213" spans="2:32">
      <c r="C213" s="86">
        <v>0</v>
      </c>
    </row>
    <row r="215" spans="2:32" s="91" customFormat="1" ht="12.75" customHeight="1">
      <c r="B215" s="88"/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  <c r="U215" s="89"/>
      <c r="V215" s="90"/>
      <c r="W215" s="90"/>
      <c r="X215" s="90"/>
      <c r="Y215" s="90"/>
      <c r="Z215" s="90"/>
      <c r="AA215" s="90"/>
    </row>
    <row r="218" spans="2:32" ht="14.25">
      <c r="B218" s="92"/>
      <c r="C218" s="92"/>
      <c r="D218" s="92"/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2"/>
      <c r="X218" s="92"/>
      <c r="Y218" s="92"/>
      <c r="Z218" s="92"/>
      <c r="AA218" s="92"/>
    </row>
    <row r="219" spans="2:32" ht="14.25">
      <c r="B219" s="93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3"/>
      <c r="AA219" s="93"/>
    </row>
    <row r="220" spans="2:32" ht="14.25">
      <c r="B220" s="94" t="s">
        <v>82</v>
      </c>
      <c r="C220" s="95">
        <v>1990</v>
      </c>
      <c r="D220" s="95">
        <v>1991</v>
      </c>
      <c r="E220" s="95">
        <v>1992</v>
      </c>
      <c r="F220" s="95">
        <v>1993</v>
      </c>
      <c r="G220" s="95">
        <v>1994</v>
      </c>
      <c r="H220" s="95">
        <v>1995</v>
      </c>
      <c r="I220" s="95">
        <v>1996</v>
      </c>
      <c r="J220" s="95">
        <v>1997</v>
      </c>
      <c r="K220" s="95">
        <v>1998</v>
      </c>
      <c r="L220" s="95">
        <v>1999</v>
      </c>
      <c r="M220" s="96">
        <v>2000</v>
      </c>
      <c r="N220" s="96">
        <v>2001</v>
      </c>
      <c r="O220" s="96">
        <v>2002</v>
      </c>
      <c r="P220" s="96">
        <v>2003</v>
      </c>
      <c r="Q220" s="96">
        <v>2004</v>
      </c>
      <c r="R220" s="96">
        <v>2005</v>
      </c>
      <c r="S220" s="96">
        <v>2006</v>
      </c>
      <c r="T220" s="96">
        <v>2007</v>
      </c>
      <c r="U220" s="96">
        <v>2008</v>
      </c>
      <c r="V220" s="96">
        <v>2009</v>
      </c>
      <c r="W220" s="96">
        <v>2010</v>
      </c>
      <c r="X220" s="96">
        <v>2011</v>
      </c>
      <c r="Y220" s="97"/>
      <c r="Z220" s="97"/>
      <c r="AA220" s="97"/>
      <c r="AB220" s="97"/>
      <c r="AC220" s="97"/>
      <c r="AD220" s="97"/>
    </row>
    <row r="221" spans="2:32" ht="57">
      <c r="B221" s="94"/>
      <c r="C221" s="98" t="s">
        <v>97</v>
      </c>
      <c r="D221" s="98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  <c r="R221" s="98"/>
      <c r="S221" s="99"/>
      <c r="T221" s="99"/>
      <c r="U221" s="100"/>
      <c r="Y221" s="97"/>
      <c r="Z221" s="101" t="s">
        <v>98</v>
      </c>
      <c r="AA221" s="101" t="s">
        <v>99</v>
      </c>
      <c r="AB221" s="101"/>
      <c r="AC221" s="101"/>
      <c r="AD221" s="102" t="s">
        <v>100</v>
      </c>
    </row>
    <row r="222" spans="2:32" ht="14.25">
      <c r="B222" s="103" t="s">
        <v>83</v>
      </c>
      <c r="C222" s="104">
        <f t="shared" ref="C222:X231" si="0">C194</f>
        <v>4142864.7308380986</v>
      </c>
      <c r="D222" s="104">
        <f t="shared" si="0"/>
        <v>4050107.3013798953</v>
      </c>
      <c r="E222" s="104">
        <f t="shared" si="0"/>
        <v>3899132.8946754113</v>
      </c>
      <c r="F222" s="104">
        <f t="shared" si="0"/>
        <v>3826419.8491557222</v>
      </c>
      <c r="G222" s="104">
        <f t="shared" si="0"/>
        <v>3804989.6412289031</v>
      </c>
      <c r="H222" s="104">
        <f t="shared" si="0"/>
        <v>3851371.6440383</v>
      </c>
      <c r="I222" s="104">
        <f t="shared" si="0"/>
        <v>3946962.4770813417</v>
      </c>
      <c r="J222" s="104">
        <f t="shared" si="0"/>
        <v>3863144.4328114828</v>
      </c>
      <c r="K222" s="104">
        <f t="shared" si="0"/>
        <v>3858803.2179585099</v>
      </c>
      <c r="L222" s="104">
        <f t="shared" si="0"/>
        <v>3778908.6537464992</v>
      </c>
      <c r="M222" s="104">
        <f t="shared" si="0"/>
        <v>3821705.0017850599</v>
      </c>
      <c r="N222" s="104">
        <f t="shared" si="0"/>
        <v>3862171.3283350314</v>
      </c>
      <c r="O222" s="104">
        <f t="shared" si="0"/>
        <v>3889896.0781423887</v>
      </c>
      <c r="P222" s="104">
        <f t="shared" si="0"/>
        <v>4010106.1175316535</v>
      </c>
      <c r="Q222" s="104">
        <f t="shared" si="0"/>
        <v>3995123.5338082798</v>
      </c>
      <c r="R222" s="104">
        <f t="shared" si="0"/>
        <v>3963211.7534160335</v>
      </c>
      <c r="S222" s="104">
        <f t="shared" si="0"/>
        <v>3943912.4490963714</v>
      </c>
      <c r="T222" s="104">
        <f t="shared" si="0"/>
        <v>3926994.1061626789</v>
      </c>
      <c r="U222" s="104">
        <f t="shared" si="0"/>
        <v>3790063.9071461209</v>
      </c>
      <c r="V222" s="104">
        <f t="shared" si="0"/>
        <v>3448518.9665003591</v>
      </c>
      <c r="W222" s="104">
        <f t="shared" si="0"/>
        <v>3594517.9553302936</v>
      </c>
      <c r="X222" s="104">
        <f t="shared" si="0"/>
        <v>3445123.8398495312</v>
      </c>
      <c r="Y222" s="97"/>
      <c r="Z222" s="105"/>
      <c r="AA222" s="106"/>
      <c r="AB222" s="97"/>
      <c r="AC222" s="97"/>
      <c r="AD222" s="97"/>
      <c r="AF222" s="107" t="s">
        <v>101</v>
      </c>
    </row>
    <row r="223" spans="2:32" ht="14.25">
      <c r="B223" s="103" t="s">
        <v>84</v>
      </c>
      <c r="C223" s="104">
        <f t="shared" si="0"/>
        <v>4406963.269152822</v>
      </c>
      <c r="D223" s="104">
        <f t="shared" si="0"/>
        <v>4355767.8742447253</v>
      </c>
      <c r="E223" s="104">
        <f t="shared" si="0"/>
        <v>4193867.1595497276</v>
      </c>
      <c r="F223" s="104">
        <f t="shared" si="0"/>
        <v>4114455.5367584294</v>
      </c>
      <c r="G223" s="104">
        <f t="shared" si="0"/>
        <v>4095349.8465180933</v>
      </c>
      <c r="H223" s="104">
        <f t="shared" si="0"/>
        <v>4138590.9573604977</v>
      </c>
      <c r="I223" s="104">
        <f t="shared" si="0"/>
        <v>4238784.4678438585</v>
      </c>
      <c r="J223" s="104">
        <f t="shared" si="0"/>
        <v>4155633.005268238</v>
      </c>
      <c r="K223" s="104">
        <f t="shared" si="0"/>
        <v>4152541.3957702015</v>
      </c>
      <c r="L223" s="104">
        <f t="shared" si="0"/>
        <v>4087217.9780313843</v>
      </c>
      <c r="M223" s="104">
        <f t="shared" si="0"/>
        <v>4111651.5061773062</v>
      </c>
      <c r="N223" s="104">
        <f t="shared" si="0"/>
        <v>4182623.8170085638</v>
      </c>
      <c r="O223" s="104">
        <f t="shared" si="0"/>
        <v>4155304.9722122182</v>
      </c>
      <c r="P223" s="104">
        <f t="shared" si="0"/>
        <v>4253860.206877036</v>
      </c>
      <c r="Q223" s="104">
        <f t="shared" si="0"/>
        <v>4264553.5351934191</v>
      </c>
      <c r="R223" s="104">
        <f t="shared" si="0"/>
        <v>4245738.5390357822</v>
      </c>
      <c r="S223" s="104">
        <f t="shared" si="0"/>
        <v>4250271.2878675293</v>
      </c>
      <c r="T223" s="104">
        <f t="shared" si="0"/>
        <v>4195995.1803093366</v>
      </c>
      <c r="U223" s="104">
        <f t="shared" si="0"/>
        <v>4101196.575751496</v>
      </c>
      <c r="V223" s="104">
        <f t="shared" si="0"/>
        <v>3770456.3184452071</v>
      </c>
      <c r="W223" s="104">
        <f t="shared" si="0"/>
        <v>3890922.1118005603</v>
      </c>
      <c r="X223" s="104">
        <f t="shared" si="0"/>
        <v>3743430.4195472021</v>
      </c>
      <c r="Y223" s="97" t="s">
        <v>0</v>
      </c>
      <c r="Z223" s="105">
        <f>(X223-W223)/1000</f>
        <v>-147.4916922533582</v>
      </c>
      <c r="AA223" s="106">
        <f>X223/W223-1</f>
        <v>-3.7906616482000222E-2</v>
      </c>
      <c r="AB223" s="97"/>
      <c r="AC223" s="97" t="s">
        <v>0</v>
      </c>
      <c r="AD223" s="105">
        <f>X223</f>
        <v>3743430.4195472021</v>
      </c>
      <c r="AE223" s="39"/>
      <c r="AF223" s="108">
        <f>AD223/$AD$227</f>
        <v>0.82237235978374923</v>
      </c>
    </row>
    <row r="224" spans="2:32" ht="14.25">
      <c r="B224" s="103" t="s">
        <v>50</v>
      </c>
      <c r="C224" s="104">
        <f t="shared" si="0"/>
        <v>595866.52529358817</v>
      </c>
      <c r="D224" s="104">
        <f t="shared" si="0"/>
        <v>579757.32288086182</v>
      </c>
      <c r="E224" s="104">
        <f t="shared" si="0"/>
        <v>560936.16009665187</v>
      </c>
      <c r="F224" s="104">
        <f t="shared" si="0"/>
        <v>551035.78672280919</v>
      </c>
      <c r="G224" s="104">
        <f t="shared" si="0"/>
        <v>538706.5982986606</v>
      </c>
      <c r="H224" s="104">
        <f t="shared" si="0"/>
        <v>534657.36018031125</v>
      </c>
      <c r="I224" s="104">
        <f t="shared" si="0"/>
        <v>529313.27426993276</v>
      </c>
      <c r="J224" s="104">
        <f t="shared" si="0"/>
        <v>516474.18966132228</v>
      </c>
      <c r="K224" s="104">
        <f t="shared" si="0"/>
        <v>502720.70917824615</v>
      </c>
      <c r="L224" s="104">
        <f t="shared" si="0"/>
        <v>491409.65648730053</v>
      </c>
      <c r="M224" s="104">
        <f t="shared" si="0"/>
        <v>480243.73814686824</v>
      </c>
      <c r="N224" s="104">
        <f t="shared" si="0"/>
        <v>466716.49264155072</v>
      </c>
      <c r="O224" s="104">
        <f t="shared" si="0"/>
        <v>456965.13100628939</v>
      </c>
      <c r="P224" s="104">
        <f t="shared" si="0"/>
        <v>448911.18084792123</v>
      </c>
      <c r="Q224" s="104">
        <f t="shared" si="0"/>
        <v>435539.20959784003</v>
      </c>
      <c r="R224" s="104">
        <f t="shared" si="0"/>
        <v>427938.992127278</v>
      </c>
      <c r="S224" s="104">
        <f t="shared" si="0"/>
        <v>421958.05236759147</v>
      </c>
      <c r="T224" s="104">
        <f t="shared" si="0"/>
        <v>415045.87206184241</v>
      </c>
      <c r="U224" s="104">
        <f t="shared" si="0"/>
        <v>409090.2357200188</v>
      </c>
      <c r="V224" s="104">
        <f t="shared" si="0"/>
        <v>400152.71836971212</v>
      </c>
      <c r="W224" s="104">
        <f t="shared" si="0"/>
        <v>396672.74810911098</v>
      </c>
      <c r="X224" s="104">
        <f t="shared" si="0"/>
        <v>388580.46491965622</v>
      </c>
      <c r="Y224" s="97" t="s">
        <v>50</v>
      </c>
      <c r="Z224" s="105">
        <f t="shared" ref="Z224:Z231" si="1">(X224-W224)/1000</f>
        <v>-8.092283189454756</v>
      </c>
      <c r="AA224" s="106">
        <f t="shared" ref="AA224:AA231" si="2">X224/W224-1</f>
        <v>-2.0400401156947745E-2</v>
      </c>
      <c r="AB224" s="97"/>
      <c r="AC224" s="97" t="s">
        <v>50</v>
      </c>
      <c r="AD224" s="105">
        <f t="shared" ref="AD224:AD225" si="3">X224</f>
        <v>388580.46491965622</v>
      </c>
      <c r="AE224" s="39"/>
      <c r="AF224" s="108">
        <f t="shared" ref="AF224:AF226" si="4">AD224/$AD$227</f>
        <v>8.5364972254645816E-2</v>
      </c>
    </row>
    <row r="225" spans="2:33" ht="14.25">
      <c r="B225" s="103" t="s">
        <v>54</v>
      </c>
      <c r="C225" s="104">
        <f t="shared" si="0"/>
        <v>521612.40802051302</v>
      </c>
      <c r="D225" s="104">
        <f t="shared" si="0"/>
        <v>493135.91423733754</v>
      </c>
      <c r="E225" s="104">
        <f t="shared" si="0"/>
        <v>474111.67358032131</v>
      </c>
      <c r="F225" s="104">
        <f t="shared" si="0"/>
        <v>457633.58320924308</v>
      </c>
      <c r="G225" s="104">
        <f t="shared" si="0"/>
        <v>461091.19241930632</v>
      </c>
      <c r="H225" s="104">
        <f t="shared" si="0"/>
        <v>461918.82259291364</v>
      </c>
      <c r="I225" s="104">
        <f t="shared" si="0"/>
        <v>468243.29314851289</v>
      </c>
      <c r="J225" s="104">
        <f t="shared" si="0"/>
        <v>465447.25652669347</v>
      </c>
      <c r="K225" s="104">
        <f t="shared" si="0"/>
        <v>443555.18537325098</v>
      </c>
      <c r="L225" s="104">
        <f t="shared" si="0"/>
        <v>420493.99436360644</v>
      </c>
      <c r="M225" s="104">
        <f t="shared" si="0"/>
        <v>417145.32682788622</v>
      </c>
      <c r="N225" s="104">
        <f t="shared" si="0"/>
        <v>409789.96941523056</v>
      </c>
      <c r="O225" s="104">
        <f t="shared" si="0"/>
        <v>398354.77411908336</v>
      </c>
      <c r="P225" s="104">
        <f t="shared" si="0"/>
        <v>393649.16272100899</v>
      </c>
      <c r="Q225" s="104">
        <f t="shared" si="0"/>
        <v>397716.03252294566</v>
      </c>
      <c r="R225" s="104">
        <f t="shared" si="0"/>
        <v>388879.75202882697</v>
      </c>
      <c r="S225" s="104">
        <f t="shared" si="0"/>
        <v>376229.83856848296</v>
      </c>
      <c r="T225" s="104">
        <f t="shared" si="0"/>
        <v>375968.36562152032</v>
      </c>
      <c r="U225" s="104">
        <f t="shared" si="0"/>
        <v>366860.48585779051</v>
      </c>
      <c r="V225" s="104">
        <f t="shared" si="0"/>
        <v>346433.59444203007</v>
      </c>
      <c r="W225" s="104">
        <f t="shared" si="0"/>
        <v>336499.08202453883</v>
      </c>
      <c r="X225" s="104">
        <f t="shared" si="0"/>
        <v>335118.58110928466</v>
      </c>
      <c r="Y225" s="97" t="s">
        <v>54</v>
      </c>
      <c r="Z225" s="105">
        <f t="shared" si="1"/>
        <v>-1.3805009152541752</v>
      </c>
      <c r="AA225" s="106">
        <f t="shared" si="2"/>
        <v>-4.1025399146661368E-3</v>
      </c>
      <c r="AB225" s="97"/>
      <c r="AC225" s="97" t="s">
        <v>54</v>
      </c>
      <c r="AD225" s="105">
        <f t="shared" si="3"/>
        <v>335118.58110928466</v>
      </c>
      <c r="AE225" s="39"/>
      <c r="AF225" s="108">
        <f t="shared" si="4"/>
        <v>7.3620243324185861E-2</v>
      </c>
    </row>
    <row r="226" spans="2:33" ht="14.25">
      <c r="B226" s="103" t="s">
        <v>85</v>
      </c>
      <c r="C226" s="104">
        <f t="shared" si="0"/>
        <v>27881.788364496613</v>
      </c>
      <c r="D226" s="104">
        <f t="shared" si="0"/>
        <v>27537.470284930885</v>
      </c>
      <c r="E226" s="104">
        <f t="shared" si="0"/>
        <v>29447.041880032128</v>
      </c>
      <c r="F226" s="104">
        <f t="shared" si="0"/>
        <v>31880.417750204928</v>
      </c>
      <c r="G226" s="104">
        <f t="shared" si="0"/>
        <v>36038.810449573539</v>
      </c>
      <c r="H226" s="104">
        <f t="shared" si="0"/>
        <v>40376.247038097412</v>
      </c>
      <c r="I226" s="104">
        <f t="shared" si="0"/>
        <v>45692.69317554625</v>
      </c>
      <c r="J226" s="104">
        <f t="shared" si="0"/>
        <v>52705.571290346132</v>
      </c>
      <c r="K226" s="104">
        <f t="shared" si="0"/>
        <v>54095.790057742553</v>
      </c>
      <c r="L226" s="104">
        <f t="shared" si="0"/>
        <v>47538.777817140537</v>
      </c>
      <c r="M226" s="104">
        <f t="shared" si="0"/>
        <v>46971.116324469302</v>
      </c>
      <c r="N226" s="104">
        <f t="shared" si="0"/>
        <v>46652.808256691213</v>
      </c>
      <c r="O226" s="104">
        <f t="shared" si="0"/>
        <v>49348.855352707396</v>
      </c>
      <c r="P226" s="104">
        <f t="shared" si="0"/>
        <v>54615.399248259535</v>
      </c>
      <c r="Q226" s="104">
        <f t="shared" si="0"/>
        <v>56810.927096271611</v>
      </c>
      <c r="R226" s="104">
        <f t="shared" si="0"/>
        <v>61352.287857735886</v>
      </c>
      <c r="S226" s="104">
        <f t="shared" si="0"/>
        <v>64171.876967848075</v>
      </c>
      <c r="T226" s="104">
        <f t="shared" si="0"/>
        <v>68913.465759776926</v>
      </c>
      <c r="U226" s="104">
        <f t="shared" si="0"/>
        <v>72321.013514778024</v>
      </c>
      <c r="V226" s="104">
        <f t="shared" si="0"/>
        <v>75553.741069823227</v>
      </c>
      <c r="W226" s="104">
        <f t="shared" si="0"/>
        <v>79708.657008864247</v>
      </c>
      <c r="X226" s="104">
        <f t="shared" si="0"/>
        <v>81285.017222050199</v>
      </c>
      <c r="Y226" s="97" t="s">
        <v>85</v>
      </c>
      <c r="Z226" s="109">
        <f t="shared" si="1"/>
        <v>1.5763602131859515</v>
      </c>
      <c r="AA226" s="106">
        <f t="shared" si="2"/>
        <v>1.9776524562578501E-2</v>
      </c>
      <c r="AB226" s="97"/>
      <c r="AC226" s="97" t="s">
        <v>56</v>
      </c>
      <c r="AD226" s="105">
        <f>SUM(V226:V228)</f>
        <v>84860.122852599452</v>
      </c>
      <c r="AE226" s="39"/>
      <c r="AF226" s="108">
        <f t="shared" si="4"/>
        <v>1.8642424637419153E-2</v>
      </c>
    </row>
    <row r="227" spans="2:33" ht="14.25">
      <c r="B227" s="103" t="s">
        <v>86</v>
      </c>
      <c r="C227" s="104">
        <f t="shared" si="0"/>
        <v>20367.800542620203</v>
      </c>
      <c r="D227" s="104">
        <f t="shared" si="0"/>
        <v>18827.829332393649</v>
      </c>
      <c r="E227" s="104">
        <f t="shared" si="0"/>
        <v>15762.689895651236</v>
      </c>
      <c r="F227" s="104">
        <f t="shared" si="0"/>
        <v>14889.677311373922</v>
      </c>
      <c r="G227" s="104">
        <f t="shared" si="0"/>
        <v>14303.013499679539</v>
      </c>
      <c r="H227" s="104">
        <f t="shared" si="0"/>
        <v>14027.913006337234</v>
      </c>
      <c r="I227" s="104">
        <f t="shared" si="0"/>
        <v>13496.091950092497</v>
      </c>
      <c r="J227" s="104">
        <f t="shared" si="0"/>
        <v>12527.074892978124</v>
      </c>
      <c r="K227" s="104">
        <f t="shared" si="0"/>
        <v>11871.344682296673</v>
      </c>
      <c r="L227" s="104">
        <f t="shared" si="0"/>
        <v>11560.278852098709</v>
      </c>
      <c r="M227" s="104">
        <f t="shared" si="0"/>
        <v>9875.8579380325373</v>
      </c>
      <c r="N227" s="104">
        <f t="shared" si="0"/>
        <v>8904.0587792897059</v>
      </c>
      <c r="O227" s="104">
        <f t="shared" si="0"/>
        <v>10389.37900850107</v>
      </c>
      <c r="P227" s="104">
        <f t="shared" si="0"/>
        <v>8635.442628865374</v>
      </c>
      <c r="Q227" s="104">
        <f t="shared" si="0"/>
        <v>7327.2345084074705</v>
      </c>
      <c r="R227" s="104">
        <f t="shared" si="0"/>
        <v>6129.1346617783884</v>
      </c>
      <c r="S227" s="104">
        <f t="shared" si="0"/>
        <v>5497.2794374565583</v>
      </c>
      <c r="T227" s="104">
        <f t="shared" si="0"/>
        <v>5083.4020753722707</v>
      </c>
      <c r="U227" s="104">
        <f t="shared" si="0"/>
        <v>4376.1280927619637</v>
      </c>
      <c r="V227" s="104">
        <f t="shared" si="0"/>
        <v>2843.5272531832734</v>
      </c>
      <c r="W227" s="104">
        <f t="shared" si="0"/>
        <v>3328.5726613174902</v>
      </c>
      <c r="X227" s="104">
        <f t="shared" si="0"/>
        <v>3601.6591747068137</v>
      </c>
      <c r="Y227" s="97" t="s">
        <v>86</v>
      </c>
      <c r="Z227" s="109">
        <f t="shared" si="1"/>
        <v>0.27308651338932349</v>
      </c>
      <c r="AA227" s="106">
        <f t="shared" si="2"/>
        <v>8.2043128144071442E-2</v>
      </c>
      <c r="AB227" s="97"/>
      <c r="AC227" s="97"/>
      <c r="AD227" s="105">
        <f>SUM(AD223:AD226)</f>
        <v>4551989.5884287423</v>
      </c>
      <c r="AF227" s="110">
        <f>SUM(AF223:AF226)</f>
        <v>1</v>
      </c>
    </row>
    <row r="228" spans="2:33" ht="14.25">
      <c r="B228" s="103" t="s">
        <v>87</v>
      </c>
      <c r="C228" s="104">
        <f t="shared" si="0"/>
        <v>10947.155352013386</v>
      </c>
      <c r="D228" s="104">
        <f t="shared" si="0"/>
        <v>11385.489063677025</v>
      </c>
      <c r="E228" s="104">
        <f t="shared" si="0"/>
        <v>12205.50415748532</v>
      </c>
      <c r="F228" s="104">
        <f t="shared" si="0"/>
        <v>13135.46257590499</v>
      </c>
      <c r="G228" s="104">
        <f t="shared" si="0"/>
        <v>14220.073801464889</v>
      </c>
      <c r="H228" s="104">
        <f t="shared" si="0"/>
        <v>15320.366613605825</v>
      </c>
      <c r="I228" s="104">
        <f t="shared" si="0"/>
        <v>15123.410937519198</v>
      </c>
      <c r="J228" s="104">
        <f t="shared" si="0"/>
        <v>13496.973740566465</v>
      </c>
      <c r="K228" s="104">
        <f t="shared" si="0"/>
        <v>12609.301982189862</v>
      </c>
      <c r="L228" s="104">
        <f t="shared" si="0"/>
        <v>10271.257081347714</v>
      </c>
      <c r="M228" s="104">
        <f t="shared" si="0"/>
        <v>10269.818098473117</v>
      </c>
      <c r="N228" s="104">
        <f t="shared" si="0"/>
        <v>9616.4160334518674</v>
      </c>
      <c r="O228" s="104">
        <f t="shared" si="0"/>
        <v>8540.3472475927865</v>
      </c>
      <c r="P228" s="104">
        <f t="shared" si="0"/>
        <v>7987.8926732243945</v>
      </c>
      <c r="Q228" s="104">
        <f t="shared" si="0"/>
        <v>8261.0236054872457</v>
      </c>
      <c r="R228" s="104">
        <f t="shared" si="0"/>
        <v>8177.9793769067464</v>
      </c>
      <c r="S228" s="104">
        <f t="shared" si="0"/>
        <v>7561.4899065120244</v>
      </c>
      <c r="T228" s="104">
        <f t="shared" si="0"/>
        <v>7304.2555362440062</v>
      </c>
      <c r="U228" s="104">
        <f t="shared" si="0"/>
        <v>6855.364260442233</v>
      </c>
      <c r="V228" s="104">
        <f t="shared" si="0"/>
        <v>6462.854529592958</v>
      </c>
      <c r="W228" s="104">
        <f t="shared" si="0"/>
        <v>6549.2553711502133</v>
      </c>
      <c r="X228" s="104">
        <f t="shared" si="0"/>
        <v>6419.1285445278809</v>
      </c>
      <c r="Y228" s="97" t="s">
        <v>87</v>
      </c>
      <c r="Z228" s="105">
        <f t="shared" si="1"/>
        <v>-0.13012682662233238</v>
      </c>
      <c r="AA228" s="106">
        <f t="shared" si="2"/>
        <v>-1.9868949864979668E-2</v>
      </c>
      <c r="AB228" s="97"/>
      <c r="AC228" s="97"/>
      <c r="AD228" s="97"/>
    </row>
    <row r="229" spans="2:33" ht="14.25">
      <c r="B229" s="111" t="s">
        <v>88</v>
      </c>
      <c r="C229" s="104">
        <f t="shared" si="0"/>
        <v>5319540.4084113296</v>
      </c>
      <c r="D229" s="104">
        <f t="shared" si="0"/>
        <v>5180751.3271790957</v>
      </c>
      <c r="E229" s="104">
        <f t="shared" si="0"/>
        <v>4991595.9642855534</v>
      </c>
      <c r="F229" s="104">
        <f t="shared" si="0"/>
        <v>4894994.7767252577</v>
      </c>
      <c r="G229" s="104">
        <f t="shared" si="0"/>
        <v>4869349.3296975885</v>
      </c>
      <c r="H229" s="104">
        <f t="shared" si="0"/>
        <v>4917672.3534695646</v>
      </c>
      <c r="I229" s="104">
        <f t="shared" si="0"/>
        <v>5018831.2405629447</v>
      </c>
      <c r="J229" s="104">
        <f t="shared" si="0"/>
        <v>4923795.4989233892</v>
      </c>
      <c r="K229" s="104">
        <f t="shared" si="0"/>
        <v>4883655.549232237</v>
      </c>
      <c r="L229" s="104">
        <f t="shared" si="0"/>
        <v>4760182.6183479922</v>
      </c>
      <c r="M229" s="104">
        <f t="shared" si="0"/>
        <v>4786210.8591207899</v>
      </c>
      <c r="N229" s="104">
        <f t="shared" si="0"/>
        <v>4803851.0734612457</v>
      </c>
      <c r="O229" s="104">
        <f t="shared" si="0"/>
        <v>4813494.5648765629</v>
      </c>
      <c r="P229" s="104">
        <f t="shared" si="0"/>
        <v>4923905.1956509324</v>
      </c>
      <c r="Q229" s="104">
        <f t="shared" si="0"/>
        <v>4900777.9611392319</v>
      </c>
      <c r="R229" s="104">
        <f t="shared" si="0"/>
        <v>4855689.8994685588</v>
      </c>
      <c r="S229" s="104">
        <f t="shared" si="0"/>
        <v>4819330.986344262</v>
      </c>
      <c r="T229" s="104">
        <f t="shared" si="0"/>
        <v>4799309.4672174351</v>
      </c>
      <c r="U229" s="104">
        <f t="shared" si="0"/>
        <v>4649567.1345919119</v>
      </c>
      <c r="V229" s="104">
        <f t="shared" si="0"/>
        <v>4279965.4021647014</v>
      </c>
      <c r="W229" s="104">
        <f t="shared" si="0"/>
        <v>4417276.2705052756</v>
      </c>
      <c r="X229" s="104">
        <f t="shared" si="0"/>
        <v>4260128.6908197571</v>
      </c>
      <c r="Y229" s="97"/>
      <c r="Z229" s="105"/>
      <c r="AA229" s="106"/>
      <c r="AB229" s="97"/>
      <c r="AC229" s="97"/>
      <c r="AD229" s="97"/>
    </row>
    <row r="230" spans="2:33" ht="14.25">
      <c r="B230" s="103" t="s">
        <v>89</v>
      </c>
      <c r="C230" s="104">
        <f t="shared" si="0"/>
        <v>5583638.946726054</v>
      </c>
      <c r="D230" s="104">
        <f t="shared" si="0"/>
        <v>5486411.9000439262</v>
      </c>
      <c r="E230" s="104">
        <f t="shared" si="0"/>
        <v>5286330.2291598693</v>
      </c>
      <c r="F230" s="104">
        <f t="shared" si="0"/>
        <v>5183030.4643279649</v>
      </c>
      <c r="G230" s="104">
        <f t="shared" si="0"/>
        <v>5159709.5349867791</v>
      </c>
      <c r="H230" s="104">
        <f t="shared" si="0"/>
        <v>5204891.6667917622</v>
      </c>
      <c r="I230" s="104">
        <f t="shared" si="0"/>
        <v>5310653.2313254615</v>
      </c>
      <c r="J230" s="104">
        <f t="shared" si="0"/>
        <v>5216284.0713801449</v>
      </c>
      <c r="K230" s="104">
        <f t="shared" si="0"/>
        <v>5177393.7270439286</v>
      </c>
      <c r="L230" s="104">
        <f t="shared" si="0"/>
        <v>5068491.9426328773</v>
      </c>
      <c r="M230" s="104">
        <f t="shared" si="0"/>
        <v>5076157.3635130366</v>
      </c>
      <c r="N230" s="104">
        <f t="shared" si="0"/>
        <v>5124303.5621347781</v>
      </c>
      <c r="O230" s="104">
        <f t="shared" si="0"/>
        <v>5078903.4589463929</v>
      </c>
      <c r="P230" s="104">
        <f t="shared" si="0"/>
        <v>5167659.2849963149</v>
      </c>
      <c r="Q230" s="104">
        <f t="shared" si="0"/>
        <v>5170207.9625243712</v>
      </c>
      <c r="R230" s="104">
        <f t="shared" si="0"/>
        <v>5138216.6850883076</v>
      </c>
      <c r="S230" s="104">
        <f t="shared" si="0"/>
        <v>5125689.8251154199</v>
      </c>
      <c r="T230" s="104">
        <f t="shared" si="0"/>
        <v>5068310.5413640924</v>
      </c>
      <c r="U230" s="104">
        <f t="shared" si="0"/>
        <v>4960699.803197287</v>
      </c>
      <c r="V230" s="104">
        <f t="shared" si="0"/>
        <v>4601902.7541095493</v>
      </c>
      <c r="W230" s="104">
        <f t="shared" si="0"/>
        <v>4713680.4269755427</v>
      </c>
      <c r="X230" s="104">
        <f t="shared" si="0"/>
        <v>4558435.2705174284</v>
      </c>
      <c r="Y230" s="97"/>
      <c r="Z230" s="105"/>
      <c r="AA230" s="106"/>
      <c r="AB230" s="97"/>
      <c r="AC230" s="97"/>
      <c r="AD230" s="97"/>
    </row>
    <row r="231" spans="2:33" ht="14.25">
      <c r="B231" s="103" t="s">
        <v>90</v>
      </c>
      <c r="C231" s="104">
        <f t="shared" si="0"/>
        <v>5574424.3572563352</v>
      </c>
      <c r="D231" s="104">
        <f t="shared" si="0"/>
        <v>5477437.4312591264</v>
      </c>
      <c r="E231" s="104">
        <f t="shared" si="0"/>
        <v>5277554.2378617823</v>
      </c>
      <c r="F231" s="104">
        <f t="shared" si="0"/>
        <v>5174315.3294020109</v>
      </c>
      <c r="G231" s="104">
        <f t="shared" si="0"/>
        <v>5148982.6957761347</v>
      </c>
      <c r="H231" s="104">
        <f t="shared" si="0"/>
        <v>5194636.1410352327</v>
      </c>
      <c r="I231" s="104">
        <f t="shared" si="0"/>
        <v>5300423.548729538</v>
      </c>
      <c r="J231" s="104">
        <f t="shared" si="0"/>
        <v>5206550.3328351323</v>
      </c>
      <c r="K231" s="104">
        <f t="shared" si="0"/>
        <v>5167459.4030445637</v>
      </c>
      <c r="L231" s="104">
        <f t="shared" si="0"/>
        <v>5059391.1044710064</v>
      </c>
      <c r="M231" s="104">
        <f t="shared" si="0"/>
        <v>5066463.5572534688</v>
      </c>
      <c r="N231" s="104">
        <f t="shared" si="0"/>
        <v>5115450.6953794379</v>
      </c>
      <c r="O231" s="104">
        <f t="shared" si="0"/>
        <v>5070197.5087659843</v>
      </c>
      <c r="P231" s="104">
        <f t="shared" si="0"/>
        <v>5157889.7965826597</v>
      </c>
      <c r="Q231" s="104">
        <f t="shared" si="0"/>
        <v>5161639.6315853652</v>
      </c>
      <c r="R231" s="104">
        <f t="shared" si="0"/>
        <v>5129156.2762092659</v>
      </c>
      <c r="S231" s="104">
        <f t="shared" si="0"/>
        <v>5116865.4497415973</v>
      </c>
      <c r="T231" s="104">
        <f t="shared" si="0"/>
        <v>5059033.6715396689</v>
      </c>
      <c r="U231" s="104">
        <f t="shared" si="0"/>
        <v>4952411.8107748153</v>
      </c>
      <c r="V231" s="104">
        <f t="shared" si="0"/>
        <v>4593442.2688436806</v>
      </c>
      <c r="W231" s="104">
        <f t="shared" si="0"/>
        <v>4705200.1673029326</v>
      </c>
      <c r="X231" s="104">
        <f t="shared" si="0"/>
        <v>4550212.1921205269</v>
      </c>
      <c r="Y231" s="97" t="s">
        <v>102</v>
      </c>
      <c r="Z231" s="105">
        <f t="shared" si="1"/>
        <v>-154.98797518240568</v>
      </c>
      <c r="AA231" s="106">
        <f t="shared" si="2"/>
        <v>-3.293971981456556E-2</v>
      </c>
      <c r="AB231" s="97"/>
      <c r="AC231" s="97"/>
      <c r="AD231" s="97"/>
    </row>
    <row r="236" spans="2:33" ht="15.75">
      <c r="C236" s="112" t="s">
        <v>103</v>
      </c>
      <c r="Q236" s="113"/>
      <c r="R236" s="113"/>
      <c r="S236" s="113"/>
      <c r="T236" s="113"/>
      <c r="U236" s="113"/>
      <c r="V236" s="91"/>
      <c r="Y236" s="91"/>
      <c r="Z236" s="91"/>
      <c r="AA236" s="91"/>
      <c r="AB236" s="91"/>
    </row>
    <row r="237" spans="2:33" ht="14.25">
      <c r="Q237" s="113"/>
      <c r="R237" s="113"/>
      <c r="S237" s="113"/>
      <c r="Y237" s="114" t="s">
        <v>104</v>
      </c>
      <c r="Z237" s="115">
        <v>1</v>
      </c>
      <c r="AA237" s="115">
        <v>2</v>
      </c>
      <c r="AB237" s="115">
        <v>3</v>
      </c>
      <c r="AC237" s="115">
        <v>4</v>
      </c>
      <c r="AD237" s="115">
        <v>5</v>
      </c>
      <c r="AE237" s="115">
        <v>6</v>
      </c>
      <c r="AF237" s="115">
        <v>7</v>
      </c>
      <c r="AG237" s="116" t="s">
        <v>105</v>
      </c>
    </row>
    <row r="238" spans="2:33" ht="14.25">
      <c r="Q238" s="113"/>
      <c r="R238" s="113"/>
      <c r="S238" s="113"/>
      <c r="Y238" s="115" t="s">
        <v>106</v>
      </c>
      <c r="Z238" s="117">
        <f>X5</f>
        <v>3507378.5030837716</v>
      </c>
      <c r="AA238" s="117">
        <f>X15</f>
        <v>226069.47618518403</v>
      </c>
      <c r="AB238" s="117">
        <f>X23</f>
        <v>6881.3156480355765</v>
      </c>
      <c r="AC238" s="117">
        <f>X24</f>
        <v>0</v>
      </c>
      <c r="AD238" s="117">
        <f>X32</f>
        <v>-298306.57969767088</v>
      </c>
      <c r="AE238" s="117">
        <f>X40</f>
        <v>3101.1246302121931</v>
      </c>
      <c r="AF238" s="117">
        <f>X45</f>
        <v>0</v>
      </c>
      <c r="AG238" s="118">
        <f>SUM(Z238:AF238)-AD238</f>
        <v>3743430.4195472035</v>
      </c>
    </row>
    <row r="239" spans="2:33" ht="14.25">
      <c r="Q239" s="113"/>
      <c r="R239" s="119"/>
      <c r="S239" s="113"/>
      <c r="Y239" s="115" t="s">
        <v>54</v>
      </c>
      <c r="Z239" s="120">
        <f>X114</f>
        <v>104.35274418062519</v>
      </c>
      <c r="AA239" s="120">
        <f>X124</f>
        <v>42.650405641787614</v>
      </c>
      <c r="AB239" s="120">
        <f>X132</f>
        <v>10.287367422950398</v>
      </c>
      <c r="AC239" s="120">
        <f>X133</f>
        <v>866.0642592896977</v>
      </c>
      <c r="AD239" s="120">
        <f>X141</f>
        <v>12.025624512943008</v>
      </c>
      <c r="AE239" s="120">
        <f>X149</f>
        <v>45.647279949688411</v>
      </c>
      <c r="AF239" s="120">
        <f>X154</f>
        <v>0</v>
      </c>
      <c r="AG239" s="118">
        <f>SUM(Z239:AF239)-AD239</f>
        <v>1069.0020564847493</v>
      </c>
    </row>
    <row r="240" spans="2:33" ht="14.25">
      <c r="Q240" s="113"/>
      <c r="R240" s="121"/>
      <c r="S240" s="113"/>
      <c r="Y240" s="117" t="s">
        <v>50</v>
      </c>
      <c r="Z240" s="117">
        <f>X61</f>
        <v>3537.3035290259754</v>
      </c>
      <c r="AA240" s="117">
        <f>X71</f>
        <v>51.797955716282381</v>
      </c>
      <c r="AB240" s="117">
        <f>X79</f>
        <v>0</v>
      </c>
      <c r="AC240" s="117">
        <f>X80</f>
        <v>9168.2415411719758</v>
      </c>
      <c r="AD240" s="117">
        <f>X88</f>
        <v>214.05403799469116</v>
      </c>
      <c r="AE240" s="120">
        <f>X96</f>
        <v>5532.4345989318454</v>
      </c>
      <c r="AF240" s="120">
        <f>X101</f>
        <v>0</v>
      </c>
      <c r="AG240" s="118">
        <f>SUM(Z240:AF240)-AD240</f>
        <v>18289.77762484608</v>
      </c>
    </row>
    <row r="241" spans="17:33" ht="14.25">
      <c r="Q241" s="113"/>
      <c r="R241" s="121"/>
      <c r="S241" s="113"/>
      <c r="Y241" s="117" t="s">
        <v>107</v>
      </c>
      <c r="Z241" s="117">
        <v>0</v>
      </c>
      <c r="AA241" s="117">
        <f>X198+X199+X200</f>
        <v>91305.804941284892</v>
      </c>
      <c r="AB241" s="117">
        <v>0</v>
      </c>
      <c r="AC241" s="117">
        <v>0</v>
      </c>
      <c r="AD241" s="117">
        <v>0</v>
      </c>
      <c r="AE241" s="117">
        <v>0</v>
      </c>
      <c r="AF241" s="117">
        <v>0</v>
      </c>
      <c r="AG241" s="118">
        <f>SUM(Z241:AF241)-AD241</f>
        <v>91305.804941284892</v>
      </c>
    </row>
    <row r="242" spans="17:33">
      <c r="Q242" s="113"/>
      <c r="R242" s="121"/>
      <c r="S242" s="113"/>
      <c r="T242" s="122"/>
      <c r="U242" s="122"/>
      <c r="Y242" s="122"/>
      <c r="Z242" s="122"/>
      <c r="AA242" s="122"/>
      <c r="AB242" s="122"/>
      <c r="AC242" s="91"/>
    </row>
    <row r="243" spans="17:33" ht="14.25">
      <c r="Q243" s="113"/>
      <c r="R243" s="121"/>
      <c r="S243" s="113"/>
      <c r="T243" s="122"/>
      <c r="U243" s="122"/>
      <c r="Y243" s="114" t="s">
        <v>108</v>
      </c>
      <c r="Z243" s="115">
        <v>1</v>
      </c>
      <c r="AA243" s="115">
        <v>2</v>
      </c>
      <c r="AB243" s="115">
        <v>3</v>
      </c>
      <c r="AC243" s="115">
        <v>4</v>
      </c>
      <c r="AD243" s="115">
        <v>5</v>
      </c>
      <c r="AE243" s="115">
        <v>6</v>
      </c>
      <c r="AF243" s="115">
        <v>7</v>
      </c>
      <c r="AG243" s="116" t="s">
        <v>109</v>
      </c>
    </row>
    <row r="244" spans="17:33" ht="14.25">
      <c r="Q244" s="113"/>
      <c r="R244" s="113"/>
      <c r="S244" s="113"/>
      <c r="T244" s="113"/>
      <c r="U244" s="113"/>
      <c r="Y244" s="115" t="s">
        <v>106</v>
      </c>
      <c r="Z244" s="123">
        <f t="shared" ref="Z244:AF247" si="5">Z238/$AG238</f>
        <v>0.93694235233254741</v>
      </c>
      <c r="AA244" s="123">
        <f t="shared" si="5"/>
        <v>6.0390991910710838E-2</v>
      </c>
      <c r="AB244" s="123">
        <f t="shared" si="5"/>
        <v>1.8382378932711469E-3</v>
      </c>
      <c r="AC244" s="123">
        <f t="shared" si="5"/>
        <v>0</v>
      </c>
      <c r="AD244" s="123">
        <f t="shared" si="5"/>
        <v>-7.9688025758404057E-2</v>
      </c>
      <c r="AE244" s="123">
        <f t="shared" si="5"/>
        <v>8.2841786347061252E-4</v>
      </c>
      <c r="AF244" s="123">
        <f t="shared" si="5"/>
        <v>0</v>
      </c>
      <c r="AG244" s="124">
        <f>SUM(Z244:AF244)-AD244</f>
        <v>1</v>
      </c>
    </row>
    <row r="245" spans="17:33" ht="14.25">
      <c r="Q245" s="113"/>
      <c r="R245" s="121"/>
      <c r="S245" s="113"/>
      <c r="T245" s="125"/>
      <c r="U245" s="125"/>
      <c r="Y245" s="115" t="s">
        <v>54</v>
      </c>
      <c r="Z245" s="123">
        <f t="shared" si="5"/>
        <v>9.7616972341263139E-2</v>
      </c>
      <c r="AA245" s="123">
        <f t="shared" si="5"/>
        <v>3.9897402800175133E-2</v>
      </c>
      <c r="AB245" s="123">
        <f t="shared" si="5"/>
        <v>9.623337355195407E-3</v>
      </c>
      <c r="AC245" s="123">
        <f t="shared" si="5"/>
        <v>0.81016145295137998</v>
      </c>
      <c r="AD245" s="123">
        <f t="shared" si="5"/>
        <v>1.124939324484318E-2</v>
      </c>
      <c r="AE245" s="123">
        <f t="shared" si="5"/>
        <v>4.2700834551986318E-2</v>
      </c>
      <c r="AF245" s="123">
        <f t="shared" si="5"/>
        <v>0</v>
      </c>
      <c r="AG245" s="124">
        <f>SUM(Z245:AF245)-AD245</f>
        <v>1</v>
      </c>
    </row>
    <row r="246" spans="17:33" ht="14.25">
      <c r="Q246" s="113"/>
      <c r="R246" s="121"/>
      <c r="S246" s="113"/>
      <c r="T246" s="126"/>
      <c r="U246" s="126"/>
      <c r="Y246" s="117" t="s">
        <v>50</v>
      </c>
      <c r="Z246" s="123">
        <f t="shared" si="5"/>
        <v>0.19340330984782786</v>
      </c>
      <c r="AA246" s="123">
        <f t="shared" si="5"/>
        <v>2.8320713777250364E-3</v>
      </c>
      <c r="AB246" s="123">
        <f t="shared" si="5"/>
        <v>0</v>
      </c>
      <c r="AC246" s="123">
        <f t="shared" si="5"/>
        <v>0.50127681862666351</v>
      </c>
      <c r="AD246" s="123">
        <f t="shared" si="5"/>
        <v>1.1703479527487834E-2</v>
      </c>
      <c r="AE246" s="123">
        <f t="shared" si="5"/>
        <v>0.30248780014778359</v>
      </c>
      <c r="AF246" s="123">
        <f t="shared" si="5"/>
        <v>0</v>
      </c>
      <c r="AG246" s="124">
        <f>SUM(Z246:AF246)-AD246</f>
        <v>1.0000000000000002</v>
      </c>
    </row>
    <row r="247" spans="17:33" ht="14.25">
      <c r="Q247" s="113"/>
      <c r="R247" s="121"/>
      <c r="S247" s="113"/>
      <c r="T247" s="126"/>
      <c r="U247" s="126"/>
      <c r="Y247" s="117" t="s">
        <v>56</v>
      </c>
      <c r="Z247" s="123">
        <f t="shared" si="5"/>
        <v>0</v>
      </c>
      <c r="AA247" s="123">
        <f t="shared" si="5"/>
        <v>1</v>
      </c>
      <c r="AB247" s="123">
        <f t="shared" si="5"/>
        <v>0</v>
      </c>
      <c r="AC247" s="123">
        <f t="shared" si="5"/>
        <v>0</v>
      </c>
      <c r="AD247" s="123">
        <f t="shared" si="5"/>
        <v>0</v>
      </c>
      <c r="AE247" s="123">
        <f t="shared" si="5"/>
        <v>0</v>
      </c>
      <c r="AF247" s="123">
        <f t="shared" si="5"/>
        <v>0</v>
      </c>
      <c r="AG247" s="124">
        <f>SUM(Z247:AF247)-AD247</f>
        <v>1</v>
      </c>
    </row>
    <row r="248" spans="17:33">
      <c r="Q248" s="113"/>
      <c r="R248" s="121"/>
      <c r="S248" s="113"/>
      <c r="T248" s="126"/>
      <c r="U248" s="127"/>
      <c r="V248" s="127"/>
      <c r="W248" s="126"/>
      <c r="X248" s="126"/>
      <c r="Y248" s="126"/>
      <c r="Z248" s="91"/>
    </row>
    <row r="265" spans="2:3" ht="14.25">
      <c r="C265" s="128" t="s">
        <v>110</v>
      </c>
    </row>
    <row r="269" spans="2:3">
      <c r="B269" s="129" t="s">
        <v>111</v>
      </c>
    </row>
  </sheetData>
  <mergeCells count="15">
    <mergeCell ref="R240:R243"/>
    <mergeCell ref="R245:R248"/>
    <mergeCell ref="B164:B165"/>
    <mergeCell ref="C165:Q165"/>
    <mergeCell ref="B192:B193"/>
    <mergeCell ref="C193:Q193"/>
    <mergeCell ref="C205:Q205"/>
    <mergeCell ref="B220:B221"/>
    <mergeCell ref="C221:R221"/>
    <mergeCell ref="B3:B4"/>
    <mergeCell ref="C4:Q4"/>
    <mergeCell ref="B58:B59"/>
    <mergeCell ref="C59:Q59"/>
    <mergeCell ref="B111:B112"/>
    <mergeCell ref="C112:Q112"/>
  </mergeCell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EU 2-gas</vt:lpstr>
      <vt:lpstr>'EU 2-gas'!Print_Area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Spyridoula</dc:creator>
  <cp:lastModifiedBy>Spyridoula</cp:lastModifiedBy>
  <dcterms:created xsi:type="dcterms:W3CDTF">2013-05-27T18:11:47Z</dcterms:created>
  <dcterms:modified xsi:type="dcterms:W3CDTF">2013-05-27T18:12:09Z</dcterms:modified>
</cp:coreProperties>
</file>