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rinomics.sharepoint.com/Ong/TEC6204EU EEA - 7EAP indicator development - phase 3/Implementation/Sub task 2/EGSS employment/"/>
    </mc:Choice>
  </mc:AlternateContent>
  <bookViews>
    <workbookView xWindow="0" yWindow="0" windowWidth="20496" windowHeight="7752" tabRatio="771" activeTab="2"/>
  </bookViews>
  <sheets>
    <sheet name="Data for draft graph" sheetId="8" r:id="rId1"/>
    <sheet name="Metadata" sheetId="17" r:id="rId2"/>
    <sheet name="Draft graph" sheetId="11" r:id="rId3"/>
  </sheets>
  <calcPr calcId="152511"/>
</workbook>
</file>

<file path=xl/calcChain.xml><?xml version="1.0" encoding="utf-8"?>
<calcChain xmlns="http://schemas.openxmlformats.org/spreadsheetml/2006/main">
  <c r="D13" i="11" l="1"/>
  <c r="E13" i="11"/>
  <c r="F13" i="11"/>
  <c r="G13" i="11"/>
  <c r="H13" i="11"/>
  <c r="I13" i="11"/>
  <c r="J13" i="11"/>
  <c r="K13" i="11"/>
  <c r="L13" i="11"/>
  <c r="M13" i="11"/>
  <c r="D14" i="11"/>
  <c r="E14" i="11"/>
  <c r="F14" i="11"/>
  <c r="G14" i="11"/>
  <c r="H14" i="11"/>
  <c r="I14" i="11"/>
  <c r="J14" i="11"/>
  <c r="K14" i="11"/>
  <c r="L14" i="11"/>
  <c r="M14" i="11"/>
  <c r="D15" i="11"/>
  <c r="E15" i="11"/>
  <c r="F15" i="11"/>
  <c r="G15" i="11"/>
  <c r="H15" i="11"/>
  <c r="I15" i="11"/>
  <c r="J15" i="11"/>
  <c r="K15" i="11"/>
  <c r="L15" i="11"/>
  <c r="M15" i="11"/>
  <c r="D16" i="11"/>
  <c r="E16" i="11"/>
  <c r="F16" i="11"/>
  <c r="G16" i="11"/>
  <c r="H16" i="11"/>
  <c r="I16" i="11"/>
  <c r="J16" i="11"/>
  <c r="K16" i="11"/>
  <c r="L16" i="11"/>
  <c r="M16" i="11"/>
  <c r="D17" i="11"/>
  <c r="E17" i="11"/>
  <c r="F17" i="11"/>
  <c r="G17" i="11"/>
  <c r="H17" i="11"/>
  <c r="I17" i="11"/>
  <c r="J17" i="11"/>
  <c r="K17" i="11"/>
  <c r="L17" i="11"/>
  <c r="M17" i="11"/>
  <c r="D18" i="11"/>
  <c r="E18" i="11"/>
  <c r="F18" i="11"/>
  <c r="G18" i="11"/>
  <c r="H18" i="11"/>
  <c r="I18" i="11"/>
  <c r="J18" i="11"/>
  <c r="K18" i="11"/>
  <c r="L18" i="11"/>
  <c r="M18" i="11"/>
  <c r="D19" i="11"/>
  <c r="E19" i="11"/>
  <c r="F19" i="11"/>
  <c r="G19" i="11"/>
  <c r="H19" i="11"/>
  <c r="I19" i="11"/>
  <c r="J19" i="11"/>
  <c r="K19" i="11"/>
  <c r="L19" i="11"/>
  <c r="M19" i="11"/>
  <c r="D20" i="11"/>
  <c r="E20" i="11"/>
  <c r="F20" i="11"/>
  <c r="G20" i="11"/>
  <c r="H20" i="11"/>
  <c r="I20" i="11"/>
  <c r="J20" i="11"/>
  <c r="K20" i="11"/>
  <c r="L20" i="11"/>
  <c r="M20" i="11"/>
  <c r="C14" i="11"/>
  <c r="C15" i="11"/>
  <c r="C16" i="11"/>
  <c r="C17" i="11"/>
  <c r="C18" i="11"/>
  <c r="C19" i="11"/>
  <c r="C20" i="11"/>
  <c r="C13" i="11"/>
  <c r="C12" i="11"/>
  <c r="D12" i="11"/>
  <c r="E12" i="11"/>
  <c r="F12" i="11"/>
  <c r="G12" i="11"/>
  <c r="H12" i="11"/>
  <c r="I12" i="11"/>
  <c r="J12" i="11"/>
  <c r="K12" i="11"/>
  <c r="L12" i="11"/>
  <c r="M12" i="11"/>
  <c r="B13" i="11"/>
  <c r="B14" i="11"/>
  <c r="B15" i="11"/>
  <c r="B16" i="11"/>
  <c r="B17" i="11"/>
  <c r="B18" i="11"/>
  <c r="B20" i="11"/>
  <c r="C3" i="11"/>
  <c r="D3" i="11"/>
  <c r="E3" i="11"/>
  <c r="F3" i="11"/>
  <c r="G3" i="11"/>
  <c r="H3" i="11"/>
  <c r="I3" i="11"/>
  <c r="J3" i="11"/>
  <c r="J8" i="11" s="1"/>
  <c r="K3" i="11"/>
  <c r="L3" i="11"/>
  <c r="M3" i="11"/>
  <c r="C4" i="11"/>
  <c r="D4" i="11"/>
  <c r="E4" i="11"/>
  <c r="F4" i="11"/>
  <c r="G4" i="11"/>
  <c r="H4" i="11"/>
  <c r="I4" i="11"/>
  <c r="J4" i="11"/>
  <c r="K4" i="11"/>
  <c r="L4" i="11"/>
  <c r="M4" i="11"/>
  <c r="M10" i="11" s="1"/>
  <c r="C5" i="11"/>
  <c r="D5" i="11"/>
  <c r="E5" i="11"/>
  <c r="F5" i="11"/>
  <c r="G5" i="11"/>
  <c r="H5" i="11"/>
  <c r="I5" i="11"/>
  <c r="J5" i="11"/>
  <c r="K5" i="11"/>
  <c r="L5" i="11"/>
  <c r="M5" i="11"/>
  <c r="C6" i="11"/>
  <c r="C8" i="11" s="1"/>
  <c r="D6" i="11"/>
  <c r="E6" i="11"/>
  <c r="F6" i="11"/>
  <c r="G6" i="11"/>
  <c r="G8" i="11" s="1"/>
  <c r="H6" i="11"/>
  <c r="I6" i="11"/>
  <c r="J6" i="11"/>
  <c r="K6" i="11"/>
  <c r="K8" i="11" s="1"/>
  <c r="L6" i="11"/>
  <c r="M6" i="11"/>
  <c r="C7" i="11"/>
  <c r="D7" i="11"/>
  <c r="E7" i="11"/>
  <c r="F7" i="11"/>
  <c r="G7" i="11"/>
  <c r="H7" i="11"/>
  <c r="I7" i="11"/>
  <c r="J7" i="11"/>
  <c r="K7" i="11"/>
  <c r="L7" i="11"/>
  <c r="M7" i="11"/>
  <c r="E8" i="11"/>
  <c r="F8" i="11"/>
  <c r="I8" i="11"/>
  <c r="M8" i="11"/>
  <c r="E10" i="11"/>
  <c r="B7" i="11"/>
  <c r="B6" i="11"/>
  <c r="B4" i="11"/>
  <c r="B3" i="11"/>
  <c r="F56" i="8"/>
  <c r="F44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B61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B49" i="8"/>
  <c r="F55" i="8"/>
  <c r="F43" i="8"/>
  <c r="G97" i="8"/>
  <c r="G85" i="8"/>
  <c r="I10" i="11" l="1"/>
  <c r="L8" i="11"/>
  <c r="L10" i="11" s="1"/>
  <c r="H8" i="11"/>
  <c r="H10" i="11" s="1"/>
  <c r="D8" i="11"/>
  <c r="J10" i="11"/>
  <c r="F10" i="11"/>
  <c r="C10" i="11"/>
  <c r="G10" i="11"/>
  <c r="K10" i="11"/>
  <c r="D10" i="11"/>
  <c r="P19" i="8"/>
  <c r="P18" i="8"/>
  <c r="P17" i="8"/>
  <c r="P16" i="8"/>
  <c r="P15" i="8"/>
  <c r="P14" i="8"/>
</calcChain>
</file>

<file path=xl/sharedStrings.xml><?xml version="1.0" encoding="utf-8"?>
<sst xmlns="http://schemas.openxmlformats.org/spreadsheetml/2006/main" count="769" uniqueCount="134">
  <si>
    <t>Unit:</t>
  </si>
  <si>
    <t>Metadata checklist for authors delivering metadata for graphs</t>
  </si>
  <si>
    <t>*</t>
  </si>
  <si>
    <t xml:space="preserve"> = required</t>
  </si>
  <si>
    <t>Owner of the produced graph</t>
  </si>
  <si>
    <t>Organisation name:</t>
  </si>
  <si>
    <t xml:space="preserve">Contact person: </t>
  </si>
  <si>
    <t xml:space="preserve">Address (email): </t>
  </si>
  <si>
    <t>Address (web site):</t>
  </si>
  <si>
    <t>Graph</t>
  </si>
  <si>
    <t>Title:</t>
  </si>
  <si>
    <t>Geographical coverage:</t>
  </si>
  <si>
    <t>Description:</t>
  </si>
  <si>
    <t>Temporal coverage:</t>
  </si>
  <si>
    <t>Additional information:</t>
  </si>
  <si>
    <t>Methodology:</t>
  </si>
  <si>
    <t>Copyrights</t>
  </si>
  <si>
    <t>Does your organisation have a documented License / Terms of use / Copyright policy for this dataset?</t>
  </si>
  <si>
    <t>If yes; please provide the URL:</t>
  </si>
  <si>
    <t>www.</t>
  </si>
  <si>
    <t>Yes / No</t>
  </si>
  <si>
    <t>Does EEA have the rights to publish the graph in paper-reports?</t>
  </si>
  <si>
    <t>Does EEA have the rights to publish the graph in PDF-documents on the web?</t>
  </si>
  <si>
    <t>Does EEA have the rights to publish the underpinning data on the EEA Data Service?</t>
  </si>
  <si>
    <t>Datasets retrieved from</t>
  </si>
  <si>
    <t>(Please copy-and-paste this section to match the number of datasets used to create the graph)</t>
  </si>
  <si>
    <t xml:space="preserve">Dataset name: </t>
  </si>
  <si>
    <t>Dataset owner:</t>
  </si>
  <si>
    <t>Publication year:</t>
  </si>
  <si>
    <t>URL:</t>
  </si>
  <si>
    <t>(</t>
  </si>
  <si>
    <t>)Path:</t>
  </si>
  <si>
    <t>)Dataset usage: #)</t>
  </si>
  <si>
    <t>Contact person:</t>
  </si>
  <si>
    <t xml:space="preserve">#)  Indicator data set: </t>
  </si>
  <si>
    <t xml:space="preserve">A dataset built from other sets for the indicator only. </t>
  </si>
  <si>
    <t xml:space="preserve">Main data set: </t>
  </si>
  <si>
    <t>Data retrieved directly from some source, with no manipulation</t>
  </si>
  <si>
    <t>Only for indicators: Which datasets were used for gap-filling, normalizing, indicator- or main dataset #)</t>
  </si>
  <si>
    <t>Type in name and mail address</t>
  </si>
  <si>
    <t>If EEA is not the owner, type in here the adress</t>
  </si>
  <si>
    <t>Please overwrite each field below and deliver one checklist for each graph</t>
  </si>
  <si>
    <t>If EEA is not the owner, type in here the URL to the web site</t>
  </si>
  <si>
    <t>If EEA is not the owner, type in here name to contact person</t>
  </si>
  <si>
    <t>If EEA is not the owner, type in here email to contact person</t>
  </si>
  <si>
    <t>Type in here 'How to read the graph.....' and other important information</t>
  </si>
  <si>
    <t>Type in here footnotes and any other relevant information</t>
  </si>
  <si>
    <t>Type in here how the resource was compiled, used tools, applied procedures, additional information to understand the data, further references to used methodologies</t>
  </si>
  <si>
    <t>Please answer the following three questions:</t>
  </si>
  <si>
    <t>Countries involved:</t>
  </si>
  <si>
    <t>NACE_R2/TIME</t>
  </si>
  <si>
    <t>2004</t>
  </si>
  <si>
    <t>2005</t>
  </si>
  <si>
    <t>2006</t>
  </si>
  <si>
    <t>2007</t>
  </si>
  <si>
    <t>2008</t>
  </si>
  <si>
    <t>2009</t>
  </si>
  <si>
    <t>2010</t>
  </si>
  <si>
    <t>2011</t>
  </si>
  <si>
    <t>Total - All NACE activities</t>
  </si>
  <si>
    <t>Agriculture, forestry and fishing</t>
  </si>
  <si>
    <t>Mining and quarrying; manufacturing</t>
  </si>
  <si>
    <t>Electricity, gas, steam and air conditioning supply; water supply; sewerage, waste management and remediation activities</t>
  </si>
  <si>
    <t>Construction</t>
  </si>
  <si>
    <t>Services</t>
  </si>
  <si>
    <t>Production, value added and employment by industry groups in the environmental goods and services sector [env_ac_egss3]</t>
  </si>
  <si>
    <t>Last update</t>
  </si>
  <si>
    <t>Extracted on</t>
  </si>
  <si>
    <t>Source of data</t>
  </si>
  <si>
    <t>Eurostat</t>
  </si>
  <si>
    <t>CEPAREMA</t>
  </si>
  <si>
    <t>Total environmental protection and resource management activities</t>
  </si>
  <si>
    <t>TY</t>
  </si>
  <si>
    <t>Total environmental goods and services sector</t>
  </si>
  <si>
    <t>UNIT</t>
  </si>
  <si>
    <t>Full-time equivalent (FTE)</t>
  </si>
  <si>
    <t>GEO</t>
  </si>
  <si>
    <t>European Union (28 countries)</t>
  </si>
  <si>
    <t>INDIC_PI</t>
  </si>
  <si>
    <t>Employment</t>
  </si>
  <si>
    <t>EEA</t>
  </si>
  <si>
    <r>
      <t xml:space="preserve">Type in here the excact geographical representation that crosses country borders e.g.: 
</t>
    </r>
    <r>
      <rPr>
        <i/>
        <sz val="8"/>
        <color indexed="49"/>
        <rFont val="Arial"/>
        <family val="2"/>
      </rPr>
      <t>Biogeographical regions; Marine areas; Glaciers; Alpine areas; etc.</t>
    </r>
  </si>
  <si>
    <t>EU28</t>
  </si>
  <si>
    <t>Eurostat - Statistical Office of the European Union (ESTAT)</t>
  </si>
  <si>
    <t>http://epp.eurostat.ec.europa.eu</t>
  </si>
  <si>
    <t>2015</t>
  </si>
  <si>
    <t xml:space="preserve">Production, value added and employment by industry groups in the environmental goods and services sector </t>
  </si>
  <si>
    <t>Eurostat (online data code: env_ac_egss3)</t>
  </si>
  <si>
    <t>http://eurostat.linked-statistics.org/data/env_ac_egss3.rdf</t>
  </si>
  <si>
    <t>Figure 2 Employment in the EGSS in EU-28 by NACE classification</t>
  </si>
  <si>
    <t>Millions</t>
  </si>
  <si>
    <t>2000 - 2013</t>
  </si>
  <si>
    <t>Production, value added and exports in the environmental goods and services sector [env_ac_egss2]</t>
  </si>
  <si>
    <t>Million euro</t>
  </si>
  <si>
    <t>NACE_R2</t>
  </si>
  <si>
    <t>Value added</t>
  </si>
  <si>
    <t>GEO/TIME</t>
  </si>
  <si>
    <t>2000</t>
  </si>
  <si>
    <t>2001</t>
  </si>
  <si>
    <t>2002</t>
  </si>
  <si>
    <t>2003</t>
  </si>
  <si>
    <t>2012</t>
  </si>
  <si>
    <t>2013</t>
  </si>
  <si>
    <t>2014</t>
  </si>
  <si>
    <t>:</t>
  </si>
  <si>
    <t>Special value:</t>
  </si>
  <si>
    <t>not available</t>
  </si>
  <si>
    <t>Total environmental protection activities</t>
  </si>
  <si>
    <t>Total resource management activities</t>
  </si>
  <si>
    <t>GDP and main components - Current prices [nama_gdp_c]</t>
  </si>
  <si>
    <t>INDIC_NA</t>
  </si>
  <si>
    <t>Gross domestic product at market prices</t>
  </si>
  <si>
    <t>Production value</t>
  </si>
  <si>
    <t>increase 2003 to 2013</t>
  </si>
  <si>
    <t>growth 2003 to 2013</t>
  </si>
  <si>
    <t>GDP and main components (output, expenditure and income) [nama_10_gdp]</t>
  </si>
  <si>
    <t>Current prices, million euro</t>
  </si>
  <si>
    <t>NA_ITEM</t>
  </si>
  <si>
    <t>Chain linked volumes (2010), million euro</t>
  </si>
  <si>
    <t>Chain linked volumes, index 2010=100</t>
  </si>
  <si>
    <t xml:space="preserve">Index </t>
  </si>
  <si>
    <t>Adjusted to 2010</t>
  </si>
  <si>
    <t>Employment in the environmental goods and services sector [env_ac_egss1]</t>
  </si>
  <si>
    <t>Protection of ambient air and climate</t>
  </si>
  <si>
    <t>Wastewater management</t>
  </si>
  <si>
    <t>Waste management</t>
  </si>
  <si>
    <t>Management of energy resources</t>
  </si>
  <si>
    <t>Management of waters</t>
  </si>
  <si>
    <t>Production of energy from renewable sources</t>
  </si>
  <si>
    <t>Heat/energy saving and management</t>
  </si>
  <si>
    <t>Minimisation of the use of fossil energy as raw materials</t>
  </si>
  <si>
    <t>Other Environmental protection</t>
  </si>
  <si>
    <t>Total</t>
  </si>
  <si>
    <t>Water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</si>
</sst>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\.mm\.yy"/>
    <numFmt numFmtId="165" formatCode="#,##0.0"/>
    <numFmt numFmtId="166" formatCode="_-* #,##0_-;\-* #,##0_-;_-* &quot;-&quot;??_-;_-@_-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rgb="FF000000"/>
      <name val="Calibri"/>
      <family val="2"/>
    </font>
    <font>
      <sz val="10"/>
      <color theme="0" tint="-0.49998474074526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i/>
      <sz val="8"/>
      <color indexed="49"/>
      <name val="Arial"/>
      <family val="2"/>
    </font>
    <font>
      <sz val="10"/>
      <name val="Arial"/>
    </font>
    <font>
      <sz val="11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 applyNumberFormat="0" applyFill="0" applyBorder="0" applyAlignment="0" applyProtection="0"/>
    <xf numFmtId="0" fontId="15" fillId="0" borderId="0"/>
    <xf numFmtId="43" fontId="17" fillId="0" borderId="0" applyFont="0" applyFill="0" applyBorder="0" applyAlignment="0" applyProtection="0"/>
    <xf numFmtId="0" fontId="18" fillId="0" borderId="0"/>
  </cellStyleXfs>
  <cellXfs count="103">
    <xf numFmtId="0" fontId="0" fillId="0" borderId="0" xfId="0"/>
    <xf numFmtId="0" fontId="5" fillId="0" borderId="0" xfId="0" applyNumberFormat="1" applyFont="1" applyFill="1" applyBorder="1" applyAlignment="1"/>
    <xf numFmtId="0" fontId="10" fillId="0" borderId="0" xfId="0" applyFont="1"/>
    <xf numFmtId="2" fontId="11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5" borderId="32" xfId="0" applyNumberFormat="1" applyFont="1" applyFill="1" applyBorder="1" applyAlignment="1"/>
    <xf numFmtId="164" fontId="5" fillId="0" borderId="0" xfId="0" applyNumberFormat="1" applyFont="1" applyFill="1" applyBorder="1" applyAlignment="1"/>
    <xf numFmtId="3" fontId="5" fillId="0" borderId="33" xfId="0" applyNumberFormat="1" applyFont="1" applyFill="1" applyBorder="1" applyAlignment="1"/>
    <xf numFmtId="0" fontId="15" fillId="2" borderId="15" xfId="4" applyFill="1" applyBorder="1" applyAlignment="1">
      <alignment vertical="center" wrapText="1"/>
    </xf>
    <xf numFmtId="0" fontId="15" fillId="2" borderId="16" xfId="4" applyFill="1" applyBorder="1" applyAlignment="1">
      <alignment vertical="center" wrapText="1"/>
    </xf>
    <xf numFmtId="0" fontId="15" fillId="2" borderId="17" xfId="4" applyFill="1" applyBorder="1" applyAlignment="1">
      <alignment vertical="center" wrapText="1"/>
    </xf>
    <xf numFmtId="0" fontId="15" fillId="2" borderId="0" xfId="4" applyFill="1"/>
    <xf numFmtId="0" fontId="15" fillId="2" borderId="18" xfId="4" applyFill="1" applyBorder="1" applyAlignment="1">
      <alignment vertical="center" wrapText="1"/>
    </xf>
    <xf numFmtId="0" fontId="15" fillId="2" borderId="19" xfId="4" applyFill="1" applyBorder="1" applyAlignment="1">
      <alignment vertical="center" wrapText="1"/>
    </xf>
    <xf numFmtId="0" fontId="5" fillId="3" borderId="0" xfId="4" applyFont="1" applyFill="1" applyBorder="1" applyAlignment="1">
      <alignment horizontal="left" vertical="center" wrapText="1"/>
    </xf>
    <xf numFmtId="0" fontId="15" fillId="4" borderId="1" xfId="4" applyFill="1" applyBorder="1" applyAlignment="1">
      <alignment horizontal="center" vertical="center" wrapText="1"/>
    </xf>
    <xf numFmtId="0" fontId="4" fillId="2" borderId="0" xfId="4" applyFont="1" applyFill="1" applyBorder="1" applyAlignment="1">
      <alignment vertical="center" wrapText="1"/>
    </xf>
    <xf numFmtId="0" fontId="7" fillId="2" borderId="0" xfId="4" applyFont="1" applyFill="1" applyBorder="1" applyAlignment="1">
      <alignment vertical="center" wrapText="1"/>
    </xf>
    <xf numFmtId="0" fontId="1" fillId="2" borderId="0" xfId="4" applyFont="1" applyFill="1" applyBorder="1" applyAlignment="1">
      <alignment vertical="center" wrapText="1"/>
    </xf>
    <xf numFmtId="0" fontId="1" fillId="2" borderId="2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vertical="center" wrapText="1"/>
    </xf>
    <xf numFmtId="0" fontId="8" fillId="2" borderId="18" xfId="4" applyFont="1" applyFill="1" applyBorder="1" applyAlignment="1">
      <alignment vertical="center" wrapText="1"/>
    </xf>
    <xf numFmtId="0" fontId="9" fillId="2" borderId="0" xfId="4" applyFont="1" applyFill="1" applyBorder="1" applyAlignment="1">
      <alignment vertical="center" wrapText="1"/>
    </xf>
    <xf numFmtId="0" fontId="15" fillId="2" borderId="0" xfId="4" applyFill="1" applyAlignment="1">
      <alignment vertical="center" wrapText="1"/>
    </xf>
    <xf numFmtId="0" fontId="5" fillId="2" borderId="0" xfId="4" applyFont="1" applyFill="1" applyAlignment="1">
      <alignment vertical="center" wrapText="1"/>
    </xf>
    <xf numFmtId="49" fontId="1" fillId="2" borderId="0" xfId="4" applyNumberFormat="1" applyFont="1" applyFill="1" applyBorder="1" applyAlignment="1">
      <alignment vertical="center" wrapText="1"/>
    </xf>
    <xf numFmtId="0" fontId="1" fillId="4" borderId="12" xfId="4" applyFont="1" applyFill="1" applyBorder="1" applyAlignment="1">
      <alignment horizontal="center" vertical="center" wrapText="1"/>
    </xf>
    <xf numFmtId="0" fontId="1" fillId="4" borderId="13" xfId="4" applyFont="1" applyFill="1" applyBorder="1" applyAlignment="1">
      <alignment horizontal="center" vertical="center" wrapText="1"/>
    </xf>
    <xf numFmtId="0" fontId="1" fillId="4" borderId="14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right" vertical="center" wrapText="1"/>
    </xf>
    <xf numFmtId="0" fontId="1" fillId="2" borderId="0" xfId="4" applyFont="1" applyFill="1" applyBorder="1" applyAlignment="1">
      <alignment horizontal="right" vertical="center" wrapText="1"/>
    </xf>
    <xf numFmtId="0" fontId="1" fillId="2" borderId="0" xfId="4" applyFont="1" applyFill="1" applyAlignment="1">
      <alignment vertical="center" wrapText="1"/>
    </xf>
    <xf numFmtId="0" fontId="1" fillId="2" borderId="0" xfId="4" applyFont="1" applyFill="1" applyAlignment="1">
      <alignment horizontal="right" vertical="center" wrapText="1"/>
    </xf>
    <xf numFmtId="0" fontId="15" fillId="2" borderId="20" xfId="4" applyFill="1" applyBorder="1" applyAlignment="1">
      <alignment vertical="center" wrapText="1"/>
    </xf>
    <xf numFmtId="0" fontId="15" fillId="2" borderId="21" xfId="4" applyFill="1" applyBorder="1" applyAlignment="1">
      <alignment vertical="center" wrapText="1"/>
    </xf>
    <xf numFmtId="0" fontId="15" fillId="2" borderId="22" xfId="4" applyFill="1" applyBorder="1" applyAlignment="1">
      <alignment vertical="center" wrapText="1"/>
    </xf>
    <xf numFmtId="0" fontId="17" fillId="0" borderId="0" xfId="0" applyNumberFormat="1" applyFont="1" applyFill="1" applyBorder="1" applyAlignment="1"/>
    <xf numFmtId="0" fontId="18" fillId="0" borderId="0" xfId="6"/>
    <xf numFmtId="0" fontId="17" fillId="0" borderId="0" xfId="6" applyNumberFormat="1" applyFont="1" applyFill="1" applyBorder="1" applyAlignment="1"/>
    <xf numFmtId="164" fontId="17" fillId="0" borderId="0" xfId="6" applyNumberFormat="1" applyFont="1" applyFill="1" applyBorder="1" applyAlignment="1"/>
    <xf numFmtId="0" fontId="17" fillId="6" borderId="33" xfId="6" applyNumberFormat="1" applyFont="1" applyFill="1" applyBorder="1" applyAlignment="1"/>
    <xf numFmtId="3" fontId="17" fillId="0" borderId="33" xfId="6" applyNumberFormat="1" applyFont="1" applyFill="1" applyBorder="1" applyAlignment="1"/>
    <xf numFmtId="0" fontId="17" fillId="0" borderId="33" xfId="6" applyNumberFormat="1" applyFont="1" applyFill="1" applyBorder="1" applyAlignment="1"/>
    <xf numFmtId="164" fontId="17" fillId="0" borderId="0" xfId="0" applyNumberFormat="1" applyFont="1" applyFill="1" applyBorder="1" applyAlignment="1"/>
    <xf numFmtId="0" fontId="17" fillId="6" borderId="33" xfId="0" applyNumberFormat="1" applyFont="1" applyFill="1" applyBorder="1" applyAlignment="1"/>
    <xf numFmtId="165" fontId="17" fillId="0" borderId="33" xfId="0" applyNumberFormat="1" applyFont="1" applyFill="1" applyBorder="1" applyAlignment="1"/>
    <xf numFmtId="0" fontId="17" fillId="0" borderId="33" xfId="0" applyNumberFormat="1" applyFont="1" applyFill="1" applyBorder="1" applyAlignment="1"/>
    <xf numFmtId="3" fontId="17" fillId="0" borderId="33" xfId="0" applyNumberFormat="1" applyFont="1" applyFill="1" applyBorder="1" applyAlignment="1"/>
    <xf numFmtId="3" fontId="0" fillId="0" borderId="0" xfId="0" applyNumberFormat="1"/>
    <xf numFmtId="0" fontId="0" fillId="6" borderId="0" xfId="6" applyNumberFormat="1" applyFont="1" applyFill="1" applyBorder="1" applyAlignment="1"/>
    <xf numFmtId="166" fontId="5" fillId="0" borderId="0" xfId="5" applyNumberFormat="1" applyFont="1" applyAlignment="1">
      <alignment horizontal="center" vertical="center"/>
    </xf>
    <xf numFmtId="0" fontId="1" fillId="2" borderId="0" xfId="4" applyFont="1" applyFill="1" applyAlignment="1">
      <alignment vertical="center" wrapText="1"/>
    </xf>
    <xf numFmtId="49" fontId="12" fillId="4" borderId="23" xfId="4" applyNumberFormat="1" applyFont="1" applyFill="1" applyBorder="1" applyAlignment="1">
      <alignment horizontal="left" vertical="center" wrapText="1"/>
    </xf>
    <xf numFmtId="49" fontId="12" fillId="4" borderId="24" xfId="4" applyNumberFormat="1" applyFont="1" applyFill="1" applyBorder="1" applyAlignment="1">
      <alignment horizontal="left" vertical="center" wrapText="1"/>
    </xf>
    <xf numFmtId="49" fontId="12" fillId="4" borderId="25" xfId="4" applyNumberFormat="1" applyFont="1" applyFill="1" applyBorder="1" applyAlignment="1">
      <alignment horizontal="left" vertical="center" wrapText="1"/>
    </xf>
    <xf numFmtId="49" fontId="12" fillId="4" borderId="26" xfId="4" applyNumberFormat="1" applyFont="1" applyFill="1" applyBorder="1" applyAlignment="1">
      <alignment horizontal="left" vertical="center" wrapText="1"/>
    </xf>
    <xf numFmtId="49" fontId="12" fillId="4" borderId="27" xfId="4" applyNumberFormat="1" applyFont="1" applyFill="1" applyBorder="1" applyAlignment="1">
      <alignment horizontal="left" vertical="center" wrapText="1"/>
    </xf>
    <xf numFmtId="49" fontId="12" fillId="4" borderId="28" xfId="4" applyNumberFormat="1" applyFont="1" applyFill="1" applyBorder="1" applyAlignment="1">
      <alignment horizontal="left" vertical="center" wrapText="1"/>
    </xf>
    <xf numFmtId="49" fontId="1" fillId="4" borderId="29" xfId="4" applyNumberFormat="1" applyFont="1" applyFill="1" applyBorder="1" applyAlignment="1">
      <alignment horizontal="left" vertical="center" wrapText="1"/>
    </xf>
    <xf numFmtId="49" fontId="1" fillId="4" borderId="30" xfId="4" applyNumberFormat="1" applyFont="1" applyFill="1" applyBorder="1" applyAlignment="1">
      <alignment horizontal="left" vertical="center" wrapText="1"/>
    </xf>
    <xf numFmtId="49" fontId="1" fillId="4" borderId="31" xfId="4" applyNumberFormat="1" applyFont="1" applyFill="1" applyBorder="1" applyAlignment="1">
      <alignment horizontal="left" vertical="center" wrapText="1"/>
    </xf>
    <xf numFmtId="49" fontId="1" fillId="4" borderId="23" xfId="4" applyNumberFormat="1" applyFont="1" applyFill="1" applyBorder="1" applyAlignment="1">
      <alignment horizontal="left" vertical="center" wrapText="1"/>
    </xf>
    <xf numFmtId="49" fontId="1" fillId="4" borderId="24" xfId="4" applyNumberFormat="1" applyFont="1" applyFill="1" applyBorder="1" applyAlignment="1">
      <alignment horizontal="left" vertical="center" wrapText="1"/>
    </xf>
    <xf numFmtId="49" fontId="1" fillId="4" borderId="25" xfId="4" applyNumberFormat="1" applyFont="1" applyFill="1" applyBorder="1" applyAlignment="1">
      <alignment horizontal="left" vertical="center" wrapText="1"/>
    </xf>
    <xf numFmtId="49" fontId="2" fillId="4" borderId="23" xfId="1" applyNumberFormat="1" applyFill="1" applyBorder="1" applyAlignment="1" applyProtection="1">
      <alignment horizontal="left" vertical="center" wrapText="1"/>
    </xf>
    <xf numFmtId="49" fontId="1" fillId="4" borderId="23" xfId="4" applyNumberFormat="1" applyFont="1" applyFill="1" applyBorder="1" applyAlignment="1">
      <alignment horizontal="left" vertical="top" wrapText="1"/>
    </xf>
    <xf numFmtId="49" fontId="1" fillId="4" borderId="24" xfId="4" applyNumberFormat="1" applyFont="1" applyFill="1" applyBorder="1" applyAlignment="1">
      <alignment horizontal="left" vertical="top" wrapText="1"/>
    </xf>
    <xf numFmtId="49" fontId="1" fillId="4" borderId="25" xfId="4" applyNumberFormat="1" applyFont="1" applyFill="1" applyBorder="1" applyAlignment="1">
      <alignment horizontal="left" vertical="top" wrapText="1"/>
    </xf>
    <xf numFmtId="0" fontId="1" fillId="2" borderId="0" xfId="4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0" fontId="15" fillId="0" borderId="0" xfId="4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0" fontId="15" fillId="2" borderId="0" xfId="4" applyFill="1" applyAlignment="1">
      <alignment vertical="center" wrapText="1"/>
    </xf>
    <xf numFmtId="49" fontId="1" fillId="4" borderId="3" xfId="4" applyNumberFormat="1" applyFont="1" applyFill="1" applyBorder="1" applyAlignment="1">
      <alignment horizontal="left" vertical="center" wrapText="1"/>
    </xf>
    <xf numFmtId="49" fontId="1" fillId="4" borderId="4" xfId="4" applyNumberFormat="1" applyFont="1" applyFill="1" applyBorder="1" applyAlignment="1">
      <alignment horizontal="left" vertical="center" wrapText="1"/>
    </xf>
    <xf numFmtId="49" fontId="1" fillId="4" borderId="5" xfId="4" applyNumberFormat="1" applyFont="1" applyFill="1" applyBorder="1" applyAlignment="1">
      <alignment horizontal="left" vertical="center" wrapText="1"/>
    </xf>
    <xf numFmtId="49" fontId="12" fillId="4" borderId="29" xfId="4" applyNumberFormat="1" applyFont="1" applyFill="1" applyBorder="1" applyAlignment="1">
      <alignment horizontal="left" vertical="center" wrapText="1"/>
    </xf>
    <xf numFmtId="49" fontId="12" fillId="4" borderId="30" xfId="4" applyNumberFormat="1" applyFont="1" applyFill="1" applyBorder="1" applyAlignment="1">
      <alignment horizontal="left" vertical="center" wrapText="1"/>
    </xf>
    <xf numFmtId="49" fontId="12" fillId="4" borderId="31" xfId="4" applyNumberFormat="1" applyFont="1" applyFill="1" applyBorder="1" applyAlignment="1">
      <alignment horizontal="left" vertical="center" wrapText="1"/>
    </xf>
    <xf numFmtId="49" fontId="12" fillId="4" borderId="23" xfId="1" applyNumberFormat="1" applyFont="1" applyFill="1" applyBorder="1" applyAlignment="1" applyProtection="1">
      <alignment horizontal="left" vertical="center" wrapText="1"/>
    </xf>
    <xf numFmtId="2" fontId="12" fillId="4" borderId="23" xfId="4" applyNumberFormat="1" applyFont="1" applyFill="1" applyBorder="1" applyAlignment="1">
      <alignment horizontal="left" vertical="center" wrapText="1"/>
    </xf>
    <xf numFmtId="2" fontId="13" fillId="0" borderId="24" xfId="4" applyNumberFormat="1" applyFont="1" applyBorder="1" applyAlignment="1">
      <alignment horizontal="left" vertical="center" wrapText="1"/>
    </xf>
    <xf numFmtId="2" fontId="13" fillId="0" borderId="25" xfId="4" applyNumberFormat="1" applyFont="1" applyBorder="1" applyAlignment="1">
      <alignment horizontal="left" vertical="center" wrapText="1"/>
    </xf>
    <xf numFmtId="0" fontId="15" fillId="4" borderId="10" xfId="4" applyFill="1" applyBorder="1" applyAlignment="1">
      <alignment horizontal="center" vertical="center" wrapText="1"/>
    </xf>
    <xf numFmtId="0" fontId="15" fillId="0" borderId="1" xfId="4" applyBorder="1" applyAlignment="1">
      <alignment horizontal="center" vertical="center" wrapText="1"/>
    </xf>
    <xf numFmtId="0" fontId="15" fillId="4" borderId="1" xfId="4" applyFill="1" applyBorder="1" applyAlignment="1">
      <alignment horizontal="center" vertical="center" wrapText="1"/>
    </xf>
    <xf numFmtId="0" fontId="15" fillId="0" borderId="11" xfId="4" applyBorder="1" applyAlignment="1">
      <alignment horizontal="center" vertical="center" wrapText="1"/>
    </xf>
    <xf numFmtId="17" fontId="4" fillId="2" borderId="0" xfId="4" applyNumberFormat="1" applyFont="1" applyFill="1" applyBorder="1" applyAlignment="1">
      <alignment horizontal="right" vertical="center" wrapText="1"/>
    </xf>
    <xf numFmtId="0" fontId="4" fillId="2" borderId="0" xfId="4" applyFont="1" applyFill="1" applyBorder="1" applyAlignment="1">
      <alignment horizontal="right" vertical="center" wrapText="1"/>
    </xf>
    <xf numFmtId="0" fontId="4" fillId="2" borderId="0" xfId="4" applyFont="1" applyFill="1" applyAlignment="1">
      <alignment horizontal="right" vertical="center" wrapText="1"/>
    </xf>
    <xf numFmtId="0" fontId="3" fillId="4" borderId="6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3" fillId="4" borderId="8" xfId="4" applyFont="1" applyFill="1" applyBorder="1" applyAlignment="1">
      <alignment horizontal="center" vertical="center" wrapText="1"/>
    </xf>
    <xf numFmtId="0" fontId="3" fillId="4" borderId="9" xfId="4" applyFont="1" applyFill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 wrapText="1"/>
    </xf>
    <xf numFmtId="0" fontId="15" fillId="4" borderId="9" xfId="4" applyFill="1" applyBorder="1" applyAlignment="1">
      <alignment horizontal="center" vertical="center" wrapText="1"/>
    </xf>
    <xf numFmtId="0" fontId="15" fillId="0" borderId="0" xfId="4" applyBorder="1" applyAlignment="1">
      <alignment horizontal="center" vertical="center" wrapText="1"/>
    </xf>
    <xf numFmtId="49" fontId="5" fillId="4" borderId="0" xfId="4" applyNumberFormat="1" applyFont="1" applyFill="1" applyBorder="1" applyAlignment="1">
      <alignment horizontal="left" vertical="center" wrapText="1"/>
    </xf>
    <xf numFmtId="49" fontId="15" fillId="0" borderId="0" xfId="4" applyNumberFormat="1" applyBorder="1" applyAlignment="1">
      <alignment horizontal="left" vertical="center" wrapText="1"/>
    </xf>
    <xf numFmtId="49" fontId="15" fillId="0" borderId="2" xfId="4" applyNumberFormat="1" applyBorder="1" applyAlignment="1">
      <alignment horizontal="left" vertical="center" wrapText="1"/>
    </xf>
  </cellXfs>
  <cellStyles count="7">
    <cellStyle name="Comma" xfId="5" builtinId="3"/>
    <cellStyle name="Followed Hyperlink" xfId="3" builtinId="9" hidden="1"/>
    <cellStyle name="Hyperlink" xfId="1" builtinId="8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'Data for draft graph'!$A$15</c:f>
              <c:strCache>
                <c:ptCount val="1"/>
                <c:pt idx="0">
                  <c:v>Agriculture, forestry and fishing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'Data for draft graph'!$B$13:$O$13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'Data for draft graph'!$B$15:$O$15</c:f>
              <c:numCache>
                <c:formatCode>#,##0</c:formatCode>
                <c:ptCount val="14"/>
                <c:pt idx="0">
                  <c:v>189000</c:v>
                </c:pt>
                <c:pt idx="1">
                  <c:v>189000</c:v>
                </c:pt>
                <c:pt idx="2">
                  <c:v>201000</c:v>
                </c:pt>
                <c:pt idx="3">
                  <c:v>232000</c:v>
                </c:pt>
                <c:pt idx="4">
                  <c:v>214000</c:v>
                </c:pt>
                <c:pt idx="5">
                  <c:v>221000</c:v>
                </c:pt>
                <c:pt idx="6">
                  <c:v>231000</c:v>
                </c:pt>
                <c:pt idx="7">
                  <c:v>237000</c:v>
                </c:pt>
                <c:pt idx="8">
                  <c:v>237000</c:v>
                </c:pt>
                <c:pt idx="9">
                  <c:v>252000</c:v>
                </c:pt>
                <c:pt idx="10">
                  <c:v>278000</c:v>
                </c:pt>
                <c:pt idx="11">
                  <c:v>300000</c:v>
                </c:pt>
                <c:pt idx="12">
                  <c:v>315000</c:v>
                </c:pt>
                <c:pt idx="13">
                  <c:v>324000</c:v>
                </c:pt>
              </c:numCache>
            </c:numRef>
          </c:val>
        </c:ser>
        <c:ser>
          <c:idx val="4"/>
          <c:order val="1"/>
          <c:tx>
            <c:strRef>
              <c:f>'Data for draft graph'!$A$16</c:f>
              <c:strCache>
                <c:ptCount val="1"/>
                <c:pt idx="0">
                  <c:v>Mining and quarrying; manufacturing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'Data for draft graph'!$B$13:$O$13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'Data for draft graph'!$B$16:$O$16</c:f>
              <c:numCache>
                <c:formatCode>#,##0</c:formatCode>
                <c:ptCount val="14"/>
                <c:pt idx="0">
                  <c:v>401000</c:v>
                </c:pt>
                <c:pt idx="1">
                  <c:v>401000</c:v>
                </c:pt>
                <c:pt idx="2">
                  <c:v>435000</c:v>
                </c:pt>
                <c:pt idx="3">
                  <c:v>428000</c:v>
                </c:pt>
                <c:pt idx="4">
                  <c:v>410000</c:v>
                </c:pt>
                <c:pt idx="5">
                  <c:v>403000</c:v>
                </c:pt>
                <c:pt idx="6">
                  <c:v>428000</c:v>
                </c:pt>
                <c:pt idx="7">
                  <c:v>435000</c:v>
                </c:pt>
                <c:pt idx="8">
                  <c:v>526000</c:v>
                </c:pt>
                <c:pt idx="9">
                  <c:v>545000</c:v>
                </c:pt>
                <c:pt idx="10">
                  <c:v>577000</c:v>
                </c:pt>
                <c:pt idx="11">
                  <c:v>571000</c:v>
                </c:pt>
                <c:pt idx="12">
                  <c:v>564000</c:v>
                </c:pt>
                <c:pt idx="13">
                  <c:v>546000</c:v>
                </c:pt>
              </c:numCache>
            </c:numRef>
          </c:val>
        </c:ser>
        <c:ser>
          <c:idx val="5"/>
          <c:order val="2"/>
          <c:tx>
            <c:strRef>
              <c:f>'Data for draft graph'!$A$17</c:f>
              <c:strCache>
                <c:ptCount val="1"/>
                <c:pt idx="0">
                  <c:v>Electricity, gas, steam and air conditioning supply; water supply; sewerage, waste management and remediation activities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'Data for draft graph'!$B$13:$O$13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'Data for draft graph'!$B$17:$O$17</c:f>
              <c:numCache>
                <c:formatCode>#,##0</c:formatCode>
                <c:ptCount val="14"/>
                <c:pt idx="0">
                  <c:v>1093000</c:v>
                </c:pt>
                <c:pt idx="1">
                  <c:v>1100000</c:v>
                </c:pt>
                <c:pt idx="2">
                  <c:v>1100000</c:v>
                </c:pt>
                <c:pt idx="3">
                  <c:v>1085000</c:v>
                </c:pt>
                <c:pt idx="4">
                  <c:v>1111000</c:v>
                </c:pt>
                <c:pt idx="5">
                  <c:v>1138000</c:v>
                </c:pt>
                <c:pt idx="6">
                  <c:v>1161000</c:v>
                </c:pt>
                <c:pt idx="7">
                  <c:v>1177000</c:v>
                </c:pt>
                <c:pt idx="8">
                  <c:v>1215000</c:v>
                </c:pt>
                <c:pt idx="9">
                  <c:v>1256000</c:v>
                </c:pt>
                <c:pt idx="10">
                  <c:v>1309000</c:v>
                </c:pt>
                <c:pt idx="11">
                  <c:v>1349000</c:v>
                </c:pt>
                <c:pt idx="12">
                  <c:v>1358000</c:v>
                </c:pt>
                <c:pt idx="13">
                  <c:v>1390000</c:v>
                </c:pt>
              </c:numCache>
            </c:numRef>
          </c:val>
        </c:ser>
        <c:ser>
          <c:idx val="0"/>
          <c:order val="3"/>
          <c:tx>
            <c:strRef>
              <c:f>'Data for draft graph'!$A$18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strRef>
              <c:f>'Data for draft graph'!$B$13:$O$13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'Data for draft graph'!$B$18:$O$18</c:f>
              <c:numCache>
                <c:formatCode>#,##0</c:formatCode>
                <c:ptCount val="14"/>
                <c:pt idx="0">
                  <c:v>503000</c:v>
                </c:pt>
                <c:pt idx="1">
                  <c:v>575000</c:v>
                </c:pt>
                <c:pt idx="2">
                  <c:v>613000</c:v>
                </c:pt>
                <c:pt idx="3">
                  <c:v>620000</c:v>
                </c:pt>
                <c:pt idx="4">
                  <c:v>666000</c:v>
                </c:pt>
                <c:pt idx="5">
                  <c:v>732000</c:v>
                </c:pt>
                <c:pt idx="6">
                  <c:v>783000</c:v>
                </c:pt>
                <c:pt idx="7">
                  <c:v>825000</c:v>
                </c:pt>
                <c:pt idx="8">
                  <c:v>884000</c:v>
                </c:pt>
                <c:pt idx="9">
                  <c:v>1019000</c:v>
                </c:pt>
                <c:pt idx="10">
                  <c:v>1060000</c:v>
                </c:pt>
                <c:pt idx="11">
                  <c:v>1196000</c:v>
                </c:pt>
                <c:pt idx="12">
                  <c:v>1171000</c:v>
                </c:pt>
                <c:pt idx="13">
                  <c:v>1173000</c:v>
                </c:pt>
              </c:numCache>
            </c:numRef>
          </c:val>
        </c:ser>
        <c:ser>
          <c:idx val="6"/>
          <c:order val="4"/>
          <c:tx>
            <c:strRef>
              <c:f>'Data for draft graph'!$A$19</c:f>
              <c:strCache>
                <c:ptCount val="1"/>
                <c:pt idx="0">
                  <c:v>Services</c:v>
                </c:pt>
              </c:strCache>
            </c:strRef>
          </c:tx>
          <c:invertIfNegative val="0"/>
          <c:cat>
            <c:strRef>
              <c:f>'Data for draft graph'!$B$13:$O$13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'Data for draft graph'!$B$19:$O$19</c:f>
              <c:numCache>
                <c:formatCode>#,##0</c:formatCode>
                <c:ptCount val="14"/>
                <c:pt idx="0">
                  <c:v>599000</c:v>
                </c:pt>
                <c:pt idx="1">
                  <c:v>671000</c:v>
                </c:pt>
                <c:pt idx="2">
                  <c:v>597000</c:v>
                </c:pt>
                <c:pt idx="3">
                  <c:v>583000</c:v>
                </c:pt>
                <c:pt idx="4">
                  <c:v>614000</c:v>
                </c:pt>
                <c:pt idx="5">
                  <c:v>622000</c:v>
                </c:pt>
                <c:pt idx="6">
                  <c:v>645000</c:v>
                </c:pt>
                <c:pt idx="7">
                  <c:v>669000</c:v>
                </c:pt>
                <c:pt idx="8">
                  <c:v>672000</c:v>
                </c:pt>
                <c:pt idx="9">
                  <c:v>673000</c:v>
                </c:pt>
                <c:pt idx="10">
                  <c:v>679000</c:v>
                </c:pt>
                <c:pt idx="11">
                  <c:v>720000</c:v>
                </c:pt>
                <c:pt idx="12">
                  <c:v>724000</c:v>
                </c:pt>
                <c:pt idx="13">
                  <c:v>725000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556496"/>
        <c:axId val="431557616"/>
      </c:barChart>
      <c:catAx>
        <c:axId val="4315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557616"/>
        <c:crosses val="autoZero"/>
        <c:auto val="1"/>
        <c:lblAlgn val="ctr"/>
        <c:lblOffset val="100"/>
        <c:noMultiLvlLbl val="0"/>
      </c:catAx>
      <c:valAx>
        <c:axId val="4315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Million of full time equivalnet  employees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1556496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'Draft graph'!$B$13</c:f>
              <c:strCache>
                <c:ptCount val="1"/>
                <c:pt idx="0">
                  <c:v>Protection of ambient air and climate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graph'!$C$13:$M$13</c:f>
              <c:numCache>
                <c:formatCode>General</c:formatCode>
                <c:ptCount val="11"/>
                <c:pt idx="0">
                  <c:v>97</c:v>
                </c:pt>
                <c:pt idx="1">
                  <c:v>102</c:v>
                </c:pt>
                <c:pt idx="2">
                  <c:v>100</c:v>
                </c:pt>
                <c:pt idx="3">
                  <c:v>111</c:v>
                </c:pt>
                <c:pt idx="4">
                  <c:v>110</c:v>
                </c:pt>
                <c:pt idx="5">
                  <c:v>108</c:v>
                </c:pt>
                <c:pt idx="6">
                  <c:v>113</c:v>
                </c:pt>
                <c:pt idx="7">
                  <c:v>101</c:v>
                </c:pt>
                <c:pt idx="8">
                  <c:v>105</c:v>
                </c:pt>
                <c:pt idx="9">
                  <c:v>99</c:v>
                </c:pt>
                <c:pt idx="10">
                  <c:v>103</c:v>
                </c:pt>
              </c:numCache>
            </c:numRef>
          </c:val>
        </c:ser>
        <c:ser>
          <c:idx val="1"/>
          <c:order val="1"/>
          <c:tx>
            <c:strRef>
              <c:f>'Draft graph'!$B$14</c:f>
              <c:strCache>
                <c:ptCount val="1"/>
                <c:pt idx="0">
                  <c:v>Waste management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graph'!$C$14:$M$14</c:f>
              <c:numCache>
                <c:formatCode>General</c:formatCode>
                <c:ptCount val="11"/>
                <c:pt idx="0">
                  <c:v>860</c:v>
                </c:pt>
                <c:pt idx="1">
                  <c:v>874</c:v>
                </c:pt>
                <c:pt idx="2">
                  <c:v>920</c:v>
                </c:pt>
                <c:pt idx="3">
                  <c:v>966</c:v>
                </c:pt>
                <c:pt idx="4">
                  <c:v>949</c:v>
                </c:pt>
                <c:pt idx="5">
                  <c:v>994</c:v>
                </c:pt>
                <c:pt idx="6">
                  <c:v>1019</c:v>
                </c:pt>
                <c:pt idx="7">
                  <c:v>1090</c:v>
                </c:pt>
                <c:pt idx="8">
                  <c:v>1095</c:v>
                </c:pt>
                <c:pt idx="9">
                  <c:v>1107</c:v>
                </c:pt>
                <c:pt idx="10">
                  <c:v>1108</c:v>
                </c:pt>
              </c:numCache>
            </c:numRef>
          </c:val>
        </c:ser>
        <c:ser>
          <c:idx val="2"/>
          <c:order val="2"/>
          <c:tx>
            <c:strRef>
              <c:f>'Draft graph'!$B$15</c:f>
              <c:strCache>
                <c:ptCount val="1"/>
                <c:pt idx="0">
                  <c:v>Water management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graph'!$C$15:$M$15</c:f>
              <c:numCache>
                <c:formatCode>General</c:formatCode>
                <c:ptCount val="11"/>
                <c:pt idx="0">
                  <c:v>137</c:v>
                </c:pt>
                <c:pt idx="1">
                  <c:v>137</c:v>
                </c:pt>
                <c:pt idx="2">
                  <c:v>140</c:v>
                </c:pt>
                <c:pt idx="3">
                  <c:v>141</c:v>
                </c:pt>
                <c:pt idx="4">
                  <c:v>140</c:v>
                </c:pt>
                <c:pt idx="5">
                  <c:v>145</c:v>
                </c:pt>
                <c:pt idx="6">
                  <c:v>141</c:v>
                </c:pt>
                <c:pt idx="7">
                  <c:v>141</c:v>
                </c:pt>
                <c:pt idx="8">
                  <c:v>144</c:v>
                </c:pt>
                <c:pt idx="9">
                  <c:v>143</c:v>
                </c:pt>
                <c:pt idx="10">
                  <c:v>143</c:v>
                </c:pt>
              </c:numCache>
            </c:numRef>
          </c:val>
        </c:ser>
        <c:ser>
          <c:idx val="3"/>
          <c:order val="3"/>
          <c:tx>
            <c:strRef>
              <c:f>'Draft graph'!$B$16</c:f>
              <c:strCache>
                <c:ptCount val="1"/>
                <c:pt idx="0">
                  <c:v>Wastewater management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graph'!$C$16:$M$16</c:f>
              <c:numCache>
                <c:formatCode>General</c:formatCode>
                <c:ptCount val="11"/>
                <c:pt idx="0">
                  <c:v>604</c:v>
                </c:pt>
                <c:pt idx="1">
                  <c:v>599</c:v>
                </c:pt>
                <c:pt idx="2">
                  <c:v>579</c:v>
                </c:pt>
                <c:pt idx="3">
                  <c:v>543</c:v>
                </c:pt>
                <c:pt idx="4">
                  <c:v>573</c:v>
                </c:pt>
                <c:pt idx="5">
                  <c:v>584</c:v>
                </c:pt>
                <c:pt idx="6">
                  <c:v>623</c:v>
                </c:pt>
                <c:pt idx="7">
                  <c:v>584</c:v>
                </c:pt>
                <c:pt idx="8">
                  <c:v>594</c:v>
                </c:pt>
                <c:pt idx="9">
                  <c:v>584</c:v>
                </c:pt>
                <c:pt idx="10">
                  <c:v>589</c:v>
                </c:pt>
              </c:numCache>
            </c:numRef>
          </c:val>
        </c:ser>
        <c:ser>
          <c:idx val="4"/>
          <c:order val="4"/>
          <c:tx>
            <c:strRef>
              <c:f>'Draft graph'!$B$18</c:f>
              <c:strCache>
                <c:ptCount val="1"/>
                <c:pt idx="0">
                  <c:v>Other Environmental protection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graph'!$C$18:$M$18</c:f>
              <c:numCache>
                <c:formatCode>General</c:formatCode>
                <c:ptCount val="11"/>
                <c:pt idx="0">
                  <c:v>514</c:v>
                </c:pt>
                <c:pt idx="1">
                  <c:v>531</c:v>
                </c:pt>
                <c:pt idx="2">
                  <c:v>545</c:v>
                </c:pt>
                <c:pt idx="3">
                  <c:v>560</c:v>
                </c:pt>
                <c:pt idx="4">
                  <c:v>577</c:v>
                </c:pt>
                <c:pt idx="5">
                  <c:v>581</c:v>
                </c:pt>
                <c:pt idx="6">
                  <c:v>590</c:v>
                </c:pt>
                <c:pt idx="7">
                  <c:v>609</c:v>
                </c:pt>
                <c:pt idx="8">
                  <c:v>616</c:v>
                </c:pt>
                <c:pt idx="9">
                  <c:v>635</c:v>
                </c:pt>
                <c:pt idx="10">
                  <c:v>643</c:v>
                </c:pt>
              </c:numCache>
            </c:numRef>
          </c:val>
        </c:ser>
        <c:ser>
          <c:idx val="5"/>
          <c:order val="5"/>
          <c:tx>
            <c:strRef>
              <c:f>'Draft graph'!$B$17</c:f>
              <c:strCache>
                <c:ptCount val="1"/>
                <c:pt idx="0">
                  <c:v>Management of energy resources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'Draft graph'!$C$12:$M$12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'Draft graph'!$C$17:$M$17</c:f>
              <c:numCache>
                <c:formatCode>General</c:formatCode>
                <c:ptCount val="11"/>
                <c:pt idx="0">
                  <c:v>739</c:v>
                </c:pt>
                <c:pt idx="1">
                  <c:v>775</c:v>
                </c:pt>
                <c:pt idx="2">
                  <c:v>839</c:v>
                </c:pt>
                <c:pt idx="3">
                  <c:v>936</c:v>
                </c:pt>
                <c:pt idx="4">
                  <c:v>1006</c:v>
                </c:pt>
                <c:pt idx="5">
                  <c:v>1136</c:v>
                </c:pt>
                <c:pt idx="6">
                  <c:v>1274</c:v>
                </c:pt>
                <c:pt idx="7">
                  <c:v>1396</c:v>
                </c:pt>
                <c:pt idx="8">
                  <c:v>1603</c:v>
                </c:pt>
                <c:pt idx="9">
                  <c:v>1580</c:v>
                </c:pt>
                <c:pt idx="10">
                  <c:v>1569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31566576"/>
        <c:axId val="431567136"/>
      </c:barChart>
      <c:catAx>
        <c:axId val="43156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67136"/>
        <c:crosses val="autoZero"/>
        <c:auto val="1"/>
        <c:lblAlgn val="ctr"/>
        <c:lblOffset val="100"/>
        <c:noMultiLvlLbl val="0"/>
      </c:catAx>
      <c:valAx>
        <c:axId val="4315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1000 FTE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6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403860</xdr:colOff>
      <xdr:row>28</xdr:row>
      <xdr:rowOff>45720</xdr:rowOff>
    </xdr:from>
    <xdr:to>
      <xdr:col>15</xdr:col>
      <xdr:colOff>289560</xdr:colOff>
      <xdr:row>55</xdr:row>
      <xdr:rowOff>142240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2621280</xdr:colOff>
      <xdr:row>10</xdr:row>
      <xdr:rowOff>118110</xdr:rowOff>
    </xdr:from>
    <xdr:to>
      <xdr:col>9</xdr:col>
      <xdr:colOff>251460</xdr:colOff>
      <xdr:row>27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eurostat.linked-statistics.org/data/env_ac_egss3.rdf" TargetMode="External"/><Relationship Id="rId1" Type="http://schemas.openxmlformats.org/officeDocument/2006/relationships/hyperlink" Target="http://epp.eurostat.ec.europa.e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T277"/>
  <sheetViews>
    <sheetView topLeftCell="A120" zoomScale="80" zoomScaleNormal="80" workbookViewId="0">
      <selection activeCell="G138" sqref="G138:R146"/>
    </sheetView>
  </sheetViews>
  <sheetFormatPr defaultColWidth="8.88671875" defaultRowHeight="13.2" x14ac:dyDescent="0.25"/>
  <cols>
    <col min="1" max="1" width="38.44140625" customWidth="1"/>
    <col min="2" max="2" width="14.88671875" style="5" customWidth="1"/>
    <col min="3" max="3" width="10.109375" style="5" customWidth="1"/>
    <col min="4" max="4" width="10.44140625" style="5" customWidth="1"/>
    <col min="5" max="5" width="12.33203125" style="5" customWidth="1"/>
    <col min="6" max="6" width="11" style="5" customWidth="1"/>
    <col min="7" max="7" width="24.77734375" style="5" customWidth="1"/>
    <col min="8" max="8" width="12.109375" style="5" customWidth="1"/>
    <col min="9" max="9" width="12" style="5" customWidth="1"/>
    <col min="10" max="10" width="12.33203125" style="5" customWidth="1"/>
    <col min="11" max="11" width="11.33203125" style="5" customWidth="1"/>
    <col min="12" max="15" width="10.109375" style="5" bestFit="1" customWidth="1"/>
    <col min="16" max="16384" width="8.88671875" style="5"/>
  </cols>
  <sheetData>
    <row r="2" spans="1:16" x14ac:dyDescent="0.25">
      <c r="A2" s="1" t="s">
        <v>65</v>
      </c>
      <c r="B2"/>
    </row>
    <row r="3" spans="1:16" x14ac:dyDescent="0.25">
      <c r="B3"/>
    </row>
    <row r="4" spans="1:16" x14ac:dyDescent="0.25">
      <c r="A4" s="1" t="s">
        <v>66</v>
      </c>
      <c r="B4" s="8">
        <v>42356.621736111112</v>
      </c>
    </row>
    <row r="5" spans="1:16" x14ac:dyDescent="0.25">
      <c r="A5" s="1" t="s">
        <v>67</v>
      </c>
      <c r="B5" s="8">
        <v>42424.606185393517</v>
      </c>
    </row>
    <row r="6" spans="1:16" x14ac:dyDescent="0.25">
      <c r="A6" s="1" t="s">
        <v>68</v>
      </c>
      <c r="B6" s="1" t="s">
        <v>69</v>
      </c>
    </row>
    <row r="7" spans="1:16" x14ac:dyDescent="0.25">
      <c r="B7"/>
    </row>
    <row r="8" spans="1:16" x14ac:dyDescent="0.25">
      <c r="A8" s="1" t="s">
        <v>70</v>
      </c>
      <c r="B8" s="1" t="s">
        <v>71</v>
      </c>
    </row>
    <row r="9" spans="1:16" x14ac:dyDescent="0.25">
      <c r="A9" s="1" t="s">
        <v>72</v>
      </c>
      <c r="B9" s="1" t="s">
        <v>73</v>
      </c>
    </row>
    <row r="10" spans="1:16" x14ac:dyDescent="0.25">
      <c r="A10" s="1" t="s">
        <v>74</v>
      </c>
      <c r="B10" s="1" t="s">
        <v>75</v>
      </c>
    </row>
    <row r="11" spans="1:16" x14ac:dyDescent="0.25">
      <c r="A11" s="1" t="s">
        <v>76</v>
      </c>
      <c r="B11" s="1" t="s">
        <v>77</v>
      </c>
    </row>
    <row r="12" spans="1:16" x14ac:dyDescent="0.25">
      <c r="A12" s="1" t="s">
        <v>78</v>
      </c>
      <c r="B12" s="1" t="s">
        <v>79</v>
      </c>
    </row>
    <row r="13" spans="1:16" s="6" customFormat="1" ht="41.25" customHeight="1" x14ac:dyDescent="0.25">
      <c r="A13" s="7" t="s">
        <v>50</v>
      </c>
      <c r="B13" s="7">
        <v>2000</v>
      </c>
      <c r="C13" s="7">
        <v>2001</v>
      </c>
      <c r="D13" s="7">
        <v>2002</v>
      </c>
      <c r="E13" s="7">
        <v>2003</v>
      </c>
      <c r="F13" s="7" t="s">
        <v>51</v>
      </c>
      <c r="G13" s="7" t="s">
        <v>52</v>
      </c>
      <c r="H13" s="7" t="s">
        <v>53</v>
      </c>
      <c r="I13" s="7" t="s">
        <v>54</v>
      </c>
      <c r="J13" s="7" t="s">
        <v>55</v>
      </c>
      <c r="K13" s="7" t="s">
        <v>56</v>
      </c>
      <c r="L13" s="7" t="s">
        <v>57</v>
      </c>
      <c r="M13" s="7" t="s">
        <v>58</v>
      </c>
      <c r="N13" s="7">
        <v>2012</v>
      </c>
      <c r="O13" s="7">
        <v>2013</v>
      </c>
    </row>
    <row r="14" spans="1:16" x14ac:dyDescent="0.25">
      <c r="A14" s="7" t="s">
        <v>59</v>
      </c>
      <c r="B14" s="9">
        <v>2785000</v>
      </c>
      <c r="C14" s="9">
        <v>2935000</v>
      </c>
      <c r="D14" s="9">
        <v>2945000</v>
      </c>
      <c r="E14" s="9">
        <v>2949000</v>
      </c>
      <c r="F14" s="9">
        <v>3015000</v>
      </c>
      <c r="G14" s="9">
        <v>3117000</v>
      </c>
      <c r="H14" s="9">
        <v>3248000</v>
      </c>
      <c r="I14" s="9">
        <v>3343000</v>
      </c>
      <c r="J14" s="9">
        <v>3534000</v>
      </c>
      <c r="K14" s="9">
        <v>3745000</v>
      </c>
      <c r="L14" s="9">
        <v>3903000</v>
      </c>
      <c r="M14" s="9">
        <v>4135000</v>
      </c>
      <c r="N14" s="9">
        <v>4132000</v>
      </c>
      <c r="O14" s="9">
        <v>4159000</v>
      </c>
      <c r="P14" s="5">
        <f>O14/B14</f>
        <v>1.4933572710951526</v>
      </c>
    </row>
    <row r="15" spans="1:16" x14ac:dyDescent="0.25">
      <c r="A15" s="7" t="s">
        <v>60</v>
      </c>
      <c r="B15" s="9">
        <v>189000</v>
      </c>
      <c r="C15" s="9">
        <v>189000</v>
      </c>
      <c r="D15" s="9">
        <v>201000</v>
      </c>
      <c r="E15" s="9">
        <v>232000</v>
      </c>
      <c r="F15" s="9">
        <v>214000</v>
      </c>
      <c r="G15" s="9">
        <v>221000</v>
      </c>
      <c r="H15" s="9">
        <v>231000</v>
      </c>
      <c r="I15" s="9">
        <v>237000</v>
      </c>
      <c r="J15" s="9">
        <v>237000</v>
      </c>
      <c r="K15" s="9">
        <v>252000</v>
      </c>
      <c r="L15" s="9">
        <v>278000</v>
      </c>
      <c r="M15" s="9">
        <v>300000</v>
      </c>
      <c r="N15" s="9">
        <v>315000</v>
      </c>
      <c r="O15" s="9">
        <v>324000</v>
      </c>
      <c r="P15" s="5">
        <f t="shared" ref="P15:P19" si="0">O15/B15</f>
        <v>1.7142857142857142</v>
      </c>
    </row>
    <row r="16" spans="1:16" x14ac:dyDescent="0.25">
      <c r="A16" s="7" t="s">
        <v>61</v>
      </c>
      <c r="B16" s="9">
        <v>401000</v>
      </c>
      <c r="C16" s="9">
        <v>401000</v>
      </c>
      <c r="D16" s="9">
        <v>435000</v>
      </c>
      <c r="E16" s="9">
        <v>428000</v>
      </c>
      <c r="F16" s="9">
        <v>410000</v>
      </c>
      <c r="G16" s="9">
        <v>403000</v>
      </c>
      <c r="H16" s="9">
        <v>428000</v>
      </c>
      <c r="I16" s="9">
        <v>435000</v>
      </c>
      <c r="J16" s="9">
        <v>526000</v>
      </c>
      <c r="K16" s="9">
        <v>545000</v>
      </c>
      <c r="L16" s="9">
        <v>577000</v>
      </c>
      <c r="M16" s="9">
        <v>571000</v>
      </c>
      <c r="N16" s="9">
        <v>564000</v>
      </c>
      <c r="O16" s="9">
        <v>546000</v>
      </c>
      <c r="P16" s="5">
        <f t="shared" si="0"/>
        <v>1.3615960099750624</v>
      </c>
    </row>
    <row r="17" spans="1:16" x14ac:dyDescent="0.25">
      <c r="A17" s="7" t="s">
        <v>62</v>
      </c>
      <c r="B17" s="9">
        <v>1093000</v>
      </c>
      <c r="C17" s="9">
        <v>1100000</v>
      </c>
      <c r="D17" s="9">
        <v>1100000</v>
      </c>
      <c r="E17" s="9">
        <v>1085000</v>
      </c>
      <c r="F17" s="9">
        <v>1111000</v>
      </c>
      <c r="G17" s="9">
        <v>1138000</v>
      </c>
      <c r="H17" s="9">
        <v>1161000</v>
      </c>
      <c r="I17" s="9">
        <v>1177000</v>
      </c>
      <c r="J17" s="9">
        <v>1215000</v>
      </c>
      <c r="K17" s="9">
        <v>1256000</v>
      </c>
      <c r="L17" s="9">
        <v>1309000</v>
      </c>
      <c r="M17" s="9">
        <v>1349000</v>
      </c>
      <c r="N17" s="9">
        <v>1358000</v>
      </c>
      <c r="O17" s="9">
        <v>1390000</v>
      </c>
      <c r="P17" s="5">
        <f t="shared" si="0"/>
        <v>1.2717291857273558</v>
      </c>
    </row>
    <row r="18" spans="1:16" x14ac:dyDescent="0.25">
      <c r="A18" s="7" t="s">
        <v>63</v>
      </c>
      <c r="B18" s="9">
        <v>503000</v>
      </c>
      <c r="C18" s="9">
        <v>575000</v>
      </c>
      <c r="D18" s="9">
        <v>613000</v>
      </c>
      <c r="E18" s="9">
        <v>620000</v>
      </c>
      <c r="F18" s="9">
        <v>666000</v>
      </c>
      <c r="G18" s="9">
        <v>732000</v>
      </c>
      <c r="H18" s="9">
        <v>783000</v>
      </c>
      <c r="I18" s="9">
        <v>825000</v>
      </c>
      <c r="J18" s="9">
        <v>884000</v>
      </c>
      <c r="K18" s="9">
        <v>1019000</v>
      </c>
      <c r="L18" s="9">
        <v>1060000</v>
      </c>
      <c r="M18" s="9">
        <v>1196000</v>
      </c>
      <c r="N18" s="9">
        <v>1171000</v>
      </c>
      <c r="O18" s="9">
        <v>1173000</v>
      </c>
      <c r="P18" s="5">
        <f t="shared" si="0"/>
        <v>2.3320079522862822</v>
      </c>
    </row>
    <row r="19" spans="1:16" x14ac:dyDescent="0.25">
      <c r="A19" s="7" t="s">
        <v>64</v>
      </c>
      <c r="B19" s="9">
        <v>599000</v>
      </c>
      <c r="C19" s="9">
        <v>671000</v>
      </c>
      <c r="D19" s="9">
        <v>597000</v>
      </c>
      <c r="E19" s="9">
        <v>583000</v>
      </c>
      <c r="F19" s="9">
        <v>614000</v>
      </c>
      <c r="G19" s="9">
        <v>622000</v>
      </c>
      <c r="H19" s="9">
        <v>645000</v>
      </c>
      <c r="I19" s="9">
        <v>669000</v>
      </c>
      <c r="J19" s="9">
        <v>672000</v>
      </c>
      <c r="K19" s="9">
        <v>673000</v>
      </c>
      <c r="L19" s="9">
        <v>679000</v>
      </c>
      <c r="M19" s="9">
        <v>720000</v>
      </c>
      <c r="N19" s="9">
        <v>724000</v>
      </c>
      <c r="O19" s="9">
        <v>725000</v>
      </c>
      <c r="P19" s="5">
        <f t="shared" si="0"/>
        <v>1.2103505843071787</v>
      </c>
    </row>
    <row r="20" spans="1:16" x14ac:dyDescent="0.25">
      <c r="A20" s="1"/>
      <c r="B20" s="3"/>
      <c r="C20" s="3"/>
      <c r="D20" s="3"/>
      <c r="E20" s="3"/>
      <c r="F20" s="3"/>
      <c r="G20" s="3"/>
      <c r="H20" s="3"/>
      <c r="I20" s="4"/>
      <c r="J20" s="4"/>
      <c r="K20" s="4"/>
      <c r="L20" s="4"/>
      <c r="M20" s="4"/>
      <c r="N20" s="4"/>
      <c r="O20" s="4"/>
    </row>
    <row r="21" spans="1:16" x14ac:dyDescent="0.25">
      <c r="A21" s="1"/>
      <c r="B21" s="3"/>
      <c r="C21" s="3"/>
      <c r="D21" s="3"/>
      <c r="E21" s="3"/>
      <c r="F21" s="3"/>
      <c r="G21" s="3"/>
      <c r="H21" s="3"/>
      <c r="I21" s="4"/>
      <c r="J21" s="4"/>
      <c r="K21" s="4"/>
      <c r="L21" s="4"/>
      <c r="M21" s="4"/>
      <c r="N21" s="4"/>
      <c r="O21" s="4"/>
    </row>
    <row r="23" spans="1:16" ht="13.8" x14ac:dyDescent="0.25">
      <c r="A23" s="40" t="s">
        <v>92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5" spans="1:16" ht="13.8" x14ac:dyDescent="0.25">
      <c r="A25" s="40" t="s">
        <v>66</v>
      </c>
      <c r="B25" s="41">
        <v>42482.656539351854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3.8" x14ac:dyDescent="0.25">
      <c r="A26" s="40" t="s">
        <v>67</v>
      </c>
      <c r="B26" s="41">
        <v>42487.692417071754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3.8" x14ac:dyDescent="0.25">
      <c r="A27" s="40" t="s">
        <v>68</v>
      </c>
      <c r="B27" s="40" t="s">
        <v>69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9" spans="1:16" ht="13.8" x14ac:dyDescent="0.25">
      <c r="A29" s="40" t="s">
        <v>72</v>
      </c>
      <c r="B29" s="40" t="s">
        <v>73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3.8" x14ac:dyDescent="0.25">
      <c r="A30" s="40" t="s">
        <v>74</v>
      </c>
      <c r="B30" s="40" t="s">
        <v>93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3.8" x14ac:dyDescent="0.25">
      <c r="A31" s="40" t="s">
        <v>94</v>
      </c>
      <c r="B31" s="40" t="s">
        <v>59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8" x14ac:dyDescent="0.25">
      <c r="A32" s="40" t="s">
        <v>70</v>
      </c>
      <c r="B32" s="40" t="s">
        <v>71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25">
      <c r="A33" s="40" t="s">
        <v>78</v>
      </c>
      <c r="B33" s="40" t="s">
        <v>95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5" spans="1:16" x14ac:dyDescent="0.25">
      <c r="A35" s="42" t="s">
        <v>96</v>
      </c>
      <c r="B35" s="42" t="s">
        <v>97</v>
      </c>
      <c r="C35" s="42" t="s">
        <v>98</v>
      </c>
      <c r="D35" s="42" t="s">
        <v>99</v>
      </c>
      <c r="E35" s="42" t="s">
        <v>100</v>
      </c>
      <c r="F35" s="42" t="s">
        <v>51</v>
      </c>
      <c r="G35" s="42" t="s">
        <v>52</v>
      </c>
      <c r="H35" s="42" t="s">
        <v>53</v>
      </c>
      <c r="I35" s="42" t="s">
        <v>54</v>
      </c>
      <c r="J35" s="42" t="s">
        <v>55</v>
      </c>
      <c r="K35" s="42" t="s">
        <v>56</v>
      </c>
      <c r="L35" s="42" t="s">
        <v>57</v>
      </c>
      <c r="M35" s="42" t="s">
        <v>58</v>
      </c>
      <c r="N35" s="42" t="s">
        <v>101</v>
      </c>
      <c r="O35" s="42" t="s">
        <v>102</v>
      </c>
      <c r="P35" s="42" t="s">
        <v>103</v>
      </c>
    </row>
    <row r="36" spans="1:16" x14ac:dyDescent="0.25">
      <c r="A36" s="42" t="s">
        <v>77</v>
      </c>
      <c r="B36" s="43">
        <v>135478</v>
      </c>
      <c r="C36" s="43">
        <v>145885</v>
      </c>
      <c r="D36" s="43">
        <v>152514</v>
      </c>
      <c r="E36" s="43">
        <v>159463</v>
      </c>
      <c r="F36" s="43">
        <v>171882</v>
      </c>
      <c r="G36" s="43">
        <v>183767</v>
      </c>
      <c r="H36" s="43">
        <v>199571</v>
      </c>
      <c r="I36" s="43">
        <v>215247</v>
      </c>
      <c r="J36" s="43">
        <v>231368</v>
      </c>
      <c r="K36" s="43">
        <v>231225</v>
      </c>
      <c r="L36" s="43">
        <v>254017</v>
      </c>
      <c r="M36" s="43">
        <v>274074</v>
      </c>
      <c r="N36" s="43">
        <v>278961</v>
      </c>
      <c r="O36" s="43">
        <v>284460</v>
      </c>
      <c r="P36" s="44" t="s">
        <v>104</v>
      </c>
    </row>
    <row r="38" spans="1:16" ht="13.8" x14ac:dyDescent="0.25">
      <c r="A38" s="40" t="s">
        <v>105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3.8" x14ac:dyDescent="0.25">
      <c r="A39" s="40" t="s">
        <v>104</v>
      </c>
      <c r="B39" s="40" t="s">
        <v>106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1" spans="1:16" ht="13.8" x14ac:dyDescent="0.25">
      <c r="A41" s="40" t="s">
        <v>72</v>
      </c>
      <c r="B41" s="40" t="s">
        <v>73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ht="13.8" x14ac:dyDescent="0.25">
      <c r="A42" s="40" t="s">
        <v>74</v>
      </c>
      <c r="B42" s="40" t="s">
        <v>93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ht="13.8" x14ac:dyDescent="0.25">
      <c r="A43" s="40" t="s">
        <v>94</v>
      </c>
      <c r="B43" s="40" t="s">
        <v>59</v>
      </c>
      <c r="C43" s="39"/>
      <c r="D43" s="39"/>
      <c r="E43" s="39" t="s">
        <v>114</v>
      </c>
      <c r="F43">
        <f>(O48-E48)/E48</f>
        <v>0.42702788033993144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ht="13.8" x14ac:dyDescent="0.25">
      <c r="A44" s="40" t="s">
        <v>70</v>
      </c>
      <c r="B44" s="40" t="s">
        <v>107</v>
      </c>
      <c r="C44" s="39"/>
      <c r="D44" s="39"/>
      <c r="E44" s="39"/>
      <c r="F44">
        <f>(O49-E49)/E49</f>
        <v>0.22643053478459899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3.8" x14ac:dyDescent="0.25">
      <c r="A45" s="40" t="s">
        <v>78</v>
      </c>
      <c r="B45" s="40" t="s">
        <v>95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7" spans="1:16" x14ac:dyDescent="0.25">
      <c r="A47" s="42" t="s">
        <v>96</v>
      </c>
      <c r="B47" s="42" t="s">
        <v>97</v>
      </c>
      <c r="C47" s="42" t="s">
        <v>98</v>
      </c>
      <c r="D47" s="42" t="s">
        <v>99</v>
      </c>
      <c r="E47" s="42" t="s">
        <v>100</v>
      </c>
      <c r="F47" s="42" t="s">
        <v>51</v>
      </c>
      <c r="G47" s="42" t="s">
        <v>52</v>
      </c>
      <c r="H47" s="42" t="s">
        <v>53</v>
      </c>
      <c r="I47" s="42" t="s">
        <v>54</v>
      </c>
      <c r="J47" s="42" t="s">
        <v>55</v>
      </c>
      <c r="K47" s="42" t="s">
        <v>56</v>
      </c>
      <c r="L47" s="42" t="s">
        <v>57</v>
      </c>
      <c r="M47" s="42" t="s">
        <v>58</v>
      </c>
      <c r="N47" s="42" t="s">
        <v>101</v>
      </c>
      <c r="O47" s="42" t="s">
        <v>102</v>
      </c>
      <c r="P47" s="42" t="s">
        <v>103</v>
      </c>
    </row>
    <row r="48" spans="1:16" x14ac:dyDescent="0.25">
      <c r="A48" s="42" t="s">
        <v>77</v>
      </c>
      <c r="B48" s="43">
        <v>102324</v>
      </c>
      <c r="C48" s="43">
        <v>108548</v>
      </c>
      <c r="D48" s="43">
        <v>111035</v>
      </c>
      <c r="E48" s="43">
        <v>114023</v>
      </c>
      <c r="F48" s="43">
        <v>120637</v>
      </c>
      <c r="G48" s="43">
        <v>126218</v>
      </c>
      <c r="H48" s="43">
        <v>133187</v>
      </c>
      <c r="I48" s="43">
        <v>141604</v>
      </c>
      <c r="J48" s="43">
        <v>145925</v>
      </c>
      <c r="K48" s="43">
        <v>142008</v>
      </c>
      <c r="L48" s="43">
        <v>153985</v>
      </c>
      <c r="M48" s="43">
        <v>159119</v>
      </c>
      <c r="N48" s="43">
        <v>162158</v>
      </c>
      <c r="O48" s="43">
        <v>162714</v>
      </c>
      <c r="P48" s="44" t="s">
        <v>104</v>
      </c>
    </row>
    <row r="49" spans="1:16" x14ac:dyDescent="0.25">
      <c r="A49" t="s">
        <v>121</v>
      </c>
      <c r="B49" s="52">
        <f>B48*(B126/B117)</f>
        <v>119349.37169366282</v>
      </c>
      <c r="C49" s="52">
        <f t="shared" ref="C49:P49" si="1">C48*(C126/C117)</f>
        <v>124248.79891839449</v>
      </c>
      <c r="D49" s="52">
        <f t="shared" si="1"/>
        <v>124208.58870621573</v>
      </c>
      <c r="E49" s="52">
        <f t="shared" si="1"/>
        <v>127175.65662037223</v>
      </c>
      <c r="F49" s="52">
        <f t="shared" si="1"/>
        <v>131294.65886505408</v>
      </c>
      <c r="G49" s="52">
        <f t="shared" si="1"/>
        <v>134215.01774671185</v>
      </c>
      <c r="H49" s="52">
        <f t="shared" si="1"/>
        <v>138366.90703109378</v>
      </c>
      <c r="I49" s="52">
        <f t="shared" si="1"/>
        <v>143049.13666448998</v>
      </c>
      <c r="J49" s="52">
        <f t="shared" si="1"/>
        <v>147189.66586422856</v>
      </c>
      <c r="K49" s="52">
        <f t="shared" si="1"/>
        <v>145245.57538401269</v>
      </c>
      <c r="L49" s="52">
        <f t="shared" si="1"/>
        <v>153985</v>
      </c>
      <c r="M49" s="52">
        <f t="shared" si="1"/>
        <v>157179.90412394021</v>
      </c>
      <c r="N49" s="52">
        <f t="shared" si="1"/>
        <v>156428.87993993345</v>
      </c>
      <c r="O49" s="52">
        <f t="shared" si="1"/>
        <v>155972.10856050564</v>
      </c>
      <c r="P49" s="52" t="e">
        <f t="shared" si="1"/>
        <v>#VALUE!</v>
      </c>
    </row>
    <row r="50" spans="1:16" ht="13.8" x14ac:dyDescent="0.25">
      <c r="A50" s="40" t="s">
        <v>105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ht="13.8" x14ac:dyDescent="0.25">
      <c r="A51" s="40" t="s">
        <v>104</v>
      </c>
      <c r="B51" s="40" t="s">
        <v>106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3" spans="1:16" ht="13.8" x14ac:dyDescent="0.25">
      <c r="A53" s="40" t="s">
        <v>72</v>
      </c>
      <c r="B53" s="40" t="s">
        <v>73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13.8" x14ac:dyDescent="0.25">
      <c r="A54" s="40" t="s">
        <v>74</v>
      </c>
      <c r="B54" s="40" t="s">
        <v>93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3.8" x14ac:dyDescent="0.25">
      <c r="A55" s="40" t="s">
        <v>94</v>
      </c>
      <c r="B55" s="40" t="s">
        <v>59</v>
      </c>
      <c r="C55" s="39"/>
      <c r="D55" s="39"/>
      <c r="E55" s="39" t="s">
        <v>114</v>
      </c>
      <c r="F55">
        <f>(O60-E60)/E60</f>
        <v>1.6792693661971831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ht="13.8" x14ac:dyDescent="0.25">
      <c r="A56" s="40" t="s">
        <v>70</v>
      </c>
      <c r="B56" s="40" t="s">
        <v>108</v>
      </c>
      <c r="C56" s="39"/>
      <c r="D56" s="39"/>
      <c r="E56" s="39"/>
      <c r="F56">
        <f>(O61-E61)/E61</f>
        <v>1.3026444030192763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6" ht="13.8" x14ac:dyDescent="0.25">
      <c r="A57" s="40" t="s">
        <v>78</v>
      </c>
      <c r="B57" s="40" t="s">
        <v>95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9" spans="1:16" x14ac:dyDescent="0.25">
      <c r="A59" s="42" t="s">
        <v>96</v>
      </c>
      <c r="B59" s="42" t="s">
        <v>97</v>
      </c>
      <c r="C59" s="42" t="s">
        <v>98</v>
      </c>
      <c r="D59" s="42" t="s">
        <v>99</v>
      </c>
      <c r="E59" s="42" t="s">
        <v>100</v>
      </c>
      <c r="F59" s="42" t="s">
        <v>51</v>
      </c>
      <c r="G59" s="42" t="s">
        <v>52</v>
      </c>
      <c r="H59" s="42" t="s">
        <v>53</v>
      </c>
      <c r="I59" s="42" t="s">
        <v>54</v>
      </c>
      <c r="J59" s="42" t="s">
        <v>55</v>
      </c>
      <c r="K59" s="42" t="s">
        <v>56</v>
      </c>
      <c r="L59" s="42" t="s">
        <v>57</v>
      </c>
      <c r="M59" s="42" t="s">
        <v>58</v>
      </c>
      <c r="N59" s="42" t="s">
        <v>101</v>
      </c>
      <c r="O59" s="42" t="s">
        <v>102</v>
      </c>
      <c r="P59" s="42" t="s">
        <v>103</v>
      </c>
    </row>
    <row r="60" spans="1:16" x14ac:dyDescent="0.25">
      <c r="A60" s="42" t="s">
        <v>77</v>
      </c>
      <c r="B60" s="43">
        <v>33154</v>
      </c>
      <c r="C60" s="43">
        <v>37337</v>
      </c>
      <c r="D60" s="43">
        <v>41479</v>
      </c>
      <c r="E60" s="43">
        <v>45440</v>
      </c>
      <c r="F60" s="43">
        <v>51245</v>
      </c>
      <c r="G60" s="43">
        <v>57550</v>
      </c>
      <c r="H60" s="43">
        <v>66384</v>
      </c>
      <c r="I60" s="43">
        <v>73644</v>
      </c>
      <c r="J60" s="43">
        <v>85443</v>
      </c>
      <c r="K60" s="43">
        <v>89218</v>
      </c>
      <c r="L60" s="43">
        <v>100032</v>
      </c>
      <c r="M60" s="43">
        <v>114955</v>
      </c>
      <c r="N60" s="43">
        <v>116804</v>
      </c>
      <c r="O60" s="43">
        <v>121746</v>
      </c>
      <c r="P60" s="44" t="s">
        <v>104</v>
      </c>
    </row>
    <row r="61" spans="1:16" x14ac:dyDescent="0.25">
      <c r="A61" s="51" t="s">
        <v>121</v>
      </c>
      <c r="B61" s="52">
        <f>B60*(B126/B117)</f>
        <v>38670.39080891772</v>
      </c>
      <c r="C61" s="52">
        <f t="shared" ref="C61:P61" si="2">C60*(C126/C117)</f>
        <v>42737.566838781873</v>
      </c>
      <c r="D61" s="52">
        <f t="shared" si="2"/>
        <v>46400.216606881811</v>
      </c>
      <c r="E61" s="52">
        <f t="shared" si="2"/>
        <v>50681.545274459662</v>
      </c>
      <c r="F61" s="52">
        <f t="shared" si="2"/>
        <v>55772.232346126781</v>
      </c>
      <c r="G61" s="52">
        <f t="shared" si="2"/>
        <v>61196.297448250385</v>
      </c>
      <c r="H61" s="52">
        <f t="shared" si="2"/>
        <v>68965.805644335633</v>
      </c>
      <c r="I61" s="52">
        <f t="shared" si="2"/>
        <v>74395.572303887602</v>
      </c>
      <c r="J61" s="52">
        <f t="shared" si="2"/>
        <v>86183.49577137077</v>
      </c>
      <c r="K61" s="52">
        <f t="shared" si="2"/>
        <v>91252.04034005721</v>
      </c>
      <c r="L61" s="52">
        <f t="shared" si="2"/>
        <v>100032</v>
      </c>
      <c r="M61" s="52">
        <f t="shared" si="2"/>
        <v>113554.10654018406</v>
      </c>
      <c r="N61" s="52">
        <f t="shared" si="2"/>
        <v>112677.25855341078</v>
      </c>
      <c r="O61" s="52">
        <f t="shared" si="2"/>
        <v>116701.5765626026</v>
      </c>
      <c r="P61" s="52" t="e">
        <f t="shared" si="2"/>
        <v>#VALUE!</v>
      </c>
    </row>
    <row r="62" spans="1:16" x14ac:dyDescent="0.25">
      <c r="A62" t="s">
        <v>120</v>
      </c>
    </row>
    <row r="63" spans="1:16" ht="13.8" x14ac:dyDescent="0.25">
      <c r="A63" s="40" t="s">
        <v>105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6" ht="13.8" x14ac:dyDescent="0.25">
      <c r="A64" s="40" t="s">
        <v>104</v>
      </c>
      <c r="B64" s="40" t="s">
        <v>106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6" spans="1:17" x14ac:dyDescent="0.25">
      <c r="A66" s="38" t="s">
        <v>109</v>
      </c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x14ac:dyDescent="0.25">
      <c r="A68" s="38" t="s">
        <v>66</v>
      </c>
      <c r="B68" s="45">
        <v>42465.837025462963</v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5">
      <c r="A69" s="38" t="s">
        <v>67</v>
      </c>
      <c r="B69" s="45">
        <v>42487.698315914356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25">
      <c r="A70" s="38" t="s">
        <v>68</v>
      </c>
      <c r="B70" s="38" t="s">
        <v>69</v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x14ac:dyDescent="0.25">
      <c r="A72" s="38" t="s">
        <v>74</v>
      </c>
      <c r="B72" s="38" t="s">
        <v>93</v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x14ac:dyDescent="0.25">
      <c r="A73" s="38" t="s">
        <v>110</v>
      </c>
      <c r="B73" s="38" t="s">
        <v>111</v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x14ac:dyDescent="0.25">
      <c r="A75" s="46" t="s">
        <v>96</v>
      </c>
      <c r="B75" s="46" t="s">
        <v>97</v>
      </c>
      <c r="C75" s="46" t="s">
        <v>98</v>
      </c>
      <c r="D75" s="46" t="s">
        <v>99</v>
      </c>
      <c r="E75" s="46" t="s">
        <v>100</v>
      </c>
      <c r="F75" s="46" t="s">
        <v>51</v>
      </c>
      <c r="G75" s="46" t="s">
        <v>52</v>
      </c>
      <c r="H75" s="46" t="s">
        <v>53</v>
      </c>
      <c r="I75" s="46" t="s">
        <v>54</v>
      </c>
      <c r="J75" s="46" t="s">
        <v>55</v>
      </c>
      <c r="K75" s="46" t="s">
        <v>56</v>
      </c>
      <c r="L75" s="46" t="s">
        <v>57</v>
      </c>
      <c r="M75" s="46" t="s">
        <v>58</v>
      </c>
      <c r="N75" s="46" t="s">
        <v>101</v>
      </c>
      <c r="O75" s="46" t="s">
        <v>102</v>
      </c>
      <c r="P75" s="46" t="s">
        <v>103</v>
      </c>
      <c r="Q75" s="46" t="s">
        <v>85</v>
      </c>
    </row>
    <row r="76" spans="1:17" x14ac:dyDescent="0.25">
      <c r="A76" s="46" t="s">
        <v>77</v>
      </c>
      <c r="B76" s="49">
        <v>9243600.5</v>
      </c>
      <c r="C76" s="49">
        <v>9628739.3000000007</v>
      </c>
      <c r="D76" s="49">
        <v>9983702.3000000007</v>
      </c>
      <c r="E76" s="49">
        <v>10151451.9</v>
      </c>
      <c r="F76" s="49">
        <v>10658018.6</v>
      </c>
      <c r="G76" s="49">
        <v>11128703</v>
      </c>
      <c r="H76" s="49">
        <v>11764657.300000001</v>
      </c>
      <c r="I76" s="49">
        <v>12473648.9</v>
      </c>
      <c r="J76" s="49">
        <v>12548545.699999999</v>
      </c>
      <c r="K76" s="49">
        <v>11815746.6</v>
      </c>
      <c r="L76" s="49">
        <v>12337153.6</v>
      </c>
      <c r="M76" s="49">
        <v>12711206.800000001</v>
      </c>
      <c r="N76" s="49">
        <v>12959735.699999999</v>
      </c>
      <c r="O76" s="49">
        <v>13068600.5</v>
      </c>
      <c r="P76" s="49" t="s">
        <v>104</v>
      </c>
      <c r="Q76" s="48" t="s">
        <v>104</v>
      </c>
    </row>
    <row r="77" spans="1:17" x14ac:dyDescent="0.25">
      <c r="A77" s="51" t="s">
        <v>121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/>
    </row>
    <row r="78" spans="1:17" x14ac:dyDescent="0.25">
      <c r="A78" s="38" t="s">
        <v>105</v>
      </c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x14ac:dyDescent="0.25">
      <c r="A79" s="38" t="s">
        <v>104</v>
      </c>
      <c r="B79" s="38" t="s">
        <v>106</v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2" spans="1:17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 x14ac:dyDescent="0.25">
      <c r="A83" s="38" t="s">
        <v>72</v>
      </c>
      <c r="B83" s="38" t="s">
        <v>73</v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 x14ac:dyDescent="0.25">
      <c r="A84" s="38" t="s">
        <v>74</v>
      </c>
      <c r="B84" s="38" t="s">
        <v>93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1:17" x14ac:dyDescent="0.25">
      <c r="A85" s="38" t="s">
        <v>94</v>
      </c>
      <c r="B85" s="38" t="s">
        <v>59</v>
      </c>
      <c r="C85"/>
      <c r="D85"/>
      <c r="E85"/>
      <c r="F85" t="s">
        <v>113</v>
      </c>
      <c r="G85">
        <f>(O90-E90)/E90</f>
        <v>0.47963901555474348</v>
      </c>
      <c r="H85"/>
      <c r="I85"/>
      <c r="J85"/>
      <c r="K85"/>
      <c r="L85"/>
      <c r="M85"/>
      <c r="N85"/>
      <c r="O85"/>
      <c r="P85"/>
      <c r="Q85"/>
    </row>
    <row r="86" spans="1:17" x14ac:dyDescent="0.25">
      <c r="A86" s="38" t="s">
        <v>70</v>
      </c>
      <c r="B86" s="38" t="s">
        <v>107</v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1:17" x14ac:dyDescent="0.25">
      <c r="A87" s="38" t="s">
        <v>78</v>
      </c>
      <c r="B87" s="38" t="s">
        <v>112</v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x14ac:dyDescent="0.25">
      <c r="A89" s="46" t="s">
        <v>96</v>
      </c>
      <c r="B89" s="46" t="s">
        <v>97</v>
      </c>
      <c r="C89" s="46" t="s">
        <v>98</v>
      </c>
      <c r="D89" s="46" t="s">
        <v>99</v>
      </c>
      <c r="E89" s="46" t="s">
        <v>100</v>
      </c>
      <c r="F89" s="46" t="s">
        <v>51</v>
      </c>
      <c r="G89" s="46" t="s">
        <v>52</v>
      </c>
      <c r="H89" s="46" t="s">
        <v>53</v>
      </c>
      <c r="I89" s="46" t="s">
        <v>54</v>
      </c>
      <c r="J89" s="46" t="s">
        <v>55</v>
      </c>
      <c r="K89" s="46" t="s">
        <v>56</v>
      </c>
      <c r="L89" s="46" t="s">
        <v>57</v>
      </c>
      <c r="M89" s="46" t="s">
        <v>58</v>
      </c>
      <c r="N89" s="46" t="s">
        <v>101</v>
      </c>
      <c r="O89" s="46" t="s">
        <v>102</v>
      </c>
      <c r="P89" s="46" t="s">
        <v>103</v>
      </c>
      <c r="Q89"/>
    </row>
    <row r="90" spans="1:17" x14ac:dyDescent="0.25">
      <c r="A90" s="46" t="s">
        <v>77</v>
      </c>
      <c r="B90" s="49">
        <v>228416</v>
      </c>
      <c r="C90" s="49">
        <v>241553</v>
      </c>
      <c r="D90" s="49">
        <v>247693</v>
      </c>
      <c r="E90" s="49">
        <v>251756</v>
      </c>
      <c r="F90" s="49">
        <v>266360</v>
      </c>
      <c r="G90" s="49">
        <v>282830</v>
      </c>
      <c r="H90" s="49">
        <v>303485</v>
      </c>
      <c r="I90" s="49">
        <v>323640</v>
      </c>
      <c r="J90" s="49">
        <v>334064</v>
      </c>
      <c r="K90" s="49">
        <v>316728</v>
      </c>
      <c r="L90" s="49">
        <v>349307</v>
      </c>
      <c r="M90" s="49">
        <v>366400</v>
      </c>
      <c r="N90" s="49">
        <v>372790</v>
      </c>
      <c r="O90" s="49">
        <v>372508</v>
      </c>
      <c r="P90" s="48" t="s">
        <v>104</v>
      </c>
      <c r="Q90"/>
    </row>
    <row r="91" spans="1:17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17" x14ac:dyDescent="0.25">
      <c r="A92" s="38" t="s">
        <v>105</v>
      </c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17" x14ac:dyDescent="0.25">
      <c r="A93" s="38" t="s">
        <v>104</v>
      </c>
      <c r="B93" s="38" t="s">
        <v>106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1:17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17" x14ac:dyDescent="0.25">
      <c r="A95" s="38" t="s">
        <v>72</v>
      </c>
      <c r="B95" s="38" t="s">
        <v>73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17" x14ac:dyDescent="0.25">
      <c r="A96" s="38" t="s">
        <v>74</v>
      </c>
      <c r="B96" s="38" t="s">
        <v>93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x14ac:dyDescent="0.25">
      <c r="A97" s="38" t="s">
        <v>94</v>
      </c>
      <c r="B97" s="38" t="s">
        <v>59</v>
      </c>
      <c r="C97"/>
      <c r="D97"/>
      <c r="E97"/>
      <c r="F97" t="s">
        <v>113</v>
      </c>
      <c r="G97">
        <f>(O102-E102)/E102</f>
        <v>1.9442661088167932</v>
      </c>
      <c r="H97"/>
      <c r="I97"/>
      <c r="J97"/>
      <c r="K97"/>
      <c r="L97"/>
      <c r="M97"/>
      <c r="N97"/>
      <c r="O97"/>
      <c r="P97"/>
      <c r="Q97"/>
    </row>
    <row r="98" spans="1:17" x14ac:dyDescent="0.25">
      <c r="A98" s="38" t="s">
        <v>70</v>
      </c>
      <c r="B98" s="38" t="s">
        <v>108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 x14ac:dyDescent="0.25">
      <c r="A99" s="38" t="s">
        <v>78</v>
      </c>
      <c r="B99" s="38" t="s">
        <v>112</v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5">
      <c r="A101" s="46" t="s">
        <v>96</v>
      </c>
      <c r="B101" s="46" t="s">
        <v>97</v>
      </c>
      <c r="C101" s="46" t="s">
        <v>98</v>
      </c>
      <c r="D101" s="46" t="s">
        <v>99</v>
      </c>
      <c r="E101" s="46" t="s">
        <v>100</v>
      </c>
      <c r="F101" s="46" t="s">
        <v>51</v>
      </c>
      <c r="G101" s="46" t="s">
        <v>52</v>
      </c>
      <c r="H101" s="46" t="s">
        <v>53</v>
      </c>
      <c r="I101" s="46" t="s">
        <v>54</v>
      </c>
      <c r="J101" s="46" t="s">
        <v>55</v>
      </c>
      <c r="K101" s="46" t="s">
        <v>56</v>
      </c>
      <c r="L101" s="46" t="s">
        <v>57</v>
      </c>
      <c r="M101" s="46" t="s">
        <v>58</v>
      </c>
      <c r="N101" s="46" t="s">
        <v>101</v>
      </c>
      <c r="O101" s="46" t="s">
        <v>102</v>
      </c>
      <c r="P101" s="46" t="s">
        <v>103</v>
      </c>
      <c r="Q101"/>
    </row>
    <row r="102" spans="1:17" x14ac:dyDescent="0.25">
      <c r="A102" s="46" t="s">
        <v>77</v>
      </c>
      <c r="B102" s="49">
        <v>78337</v>
      </c>
      <c r="C102" s="49">
        <v>89884</v>
      </c>
      <c r="D102" s="49">
        <v>100437</v>
      </c>
      <c r="E102" s="49">
        <v>110902</v>
      </c>
      <c r="F102" s="49">
        <v>127028</v>
      </c>
      <c r="G102" s="49">
        <v>145772</v>
      </c>
      <c r="H102" s="49">
        <v>175038</v>
      </c>
      <c r="I102" s="49">
        <v>196876</v>
      </c>
      <c r="J102" s="49">
        <v>236388</v>
      </c>
      <c r="K102" s="49">
        <v>235666</v>
      </c>
      <c r="L102" s="49">
        <v>266449</v>
      </c>
      <c r="M102" s="49">
        <v>312604</v>
      </c>
      <c r="N102" s="49">
        <v>316472</v>
      </c>
      <c r="O102" s="49">
        <v>326525</v>
      </c>
      <c r="P102" s="48" t="s">
        <v>104</v>
      </c>
      <c r="Q102"/>
    </row>
    <row r="103" spans="1:17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x14ac:dyDescent="0.25">
      <c r="A104" s="38" t="s">
        <v>105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x14ac:dyDescent="0.25">
      <c r="A105" s="38" t="s">
        <v>104</v>
      </c>
      <c r="B105" s="38" t="s">
        <v>106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x14ac:dyDescent="0.25">
      <c r="A107" s="38" t="s">
        <v>115</v>
      </c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 x14ac:dyDescent="0.25">
      <c r="A109" s="38" t="s">
        <v>66</v>
      </c>
      <c r="B109" s="45">
        <v>42485.864953703705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x14ac:dyDescent="0.25">
      <c r="A110" s="38" t="s">
        <v>67</v>
      </c>
      <c r="B110" s="45">
        <v>42487.717524247681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x14ac:dyDescent="0.25">
      <c r="A111" s="38" t="s">
        <v>68</v>
      </c>
      <c r="B111" s="38" t="s">
        <v>69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x14ac:dyDescent="0.25">
      <c r="A113" s="38" t="s">
        <v>74</v>
      </c>
      <c r="B113" s="38" t="s">
        <v>116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x14ac:dyDescent="0.25">
      <c r="A114" s="38" t="s">
        <v>117</v>
      </c>
      <c r="B114" s="38" t="s">
        <v>111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x14ac:dyDescent="0.25">
      <c r="A116" s="46" t="s">
        <v>96</v>
      </c>
      <c r="B116" s="46" t="s">
        <v>97</v>
      </c>
      <c r="C116" s="46" t="s">
        <v>98</v>
      </c>
      <c r="D116" s="46" t="s">
        <v>99</v>
      </c>
      <c r="E116" s="46" t="s">
        <v>100</v>
      </c>
      <c r="F116" s="46" t="s">
        <v>51</v>
      </c>
      <c r="G116" s="46" t="s">
        <v>52</v>
      </c>
      <c r="H116" s="46" t="s">
        <v>53</v>
      </c>
      <c r="I116" s="46" t="s">
        <v>54</v>
      </c>
      <c r="J116" s="46" t="s">
        <v>55</v>
      </c>
      <c r="K116" s="46" t="s">
        <v>56</v>
      </c>
      <c r="L116" s="46" t="s">
        <v>57</v>
      </c>
      <c r="M116" s="46" t="s">
        <v>58</v>
      </c>
      <c r="N116" s="46" t="s">
        <v>101</v>
      </c>
      <c r="O116" s="46" t="s">
        <v>102</v>
      </c>
      <c r="P116" s="46" t="s">
        <v>103</v>
      </c>
      <c r="Q116" s="46" t="s">
        <v>85</v>
      </c>
    </row>
    <row r="117" spans="1:17" x14ac:dyDescent="0.25">
      <c r="A117" s="46" t="s">
        <v>77</v>
      </c>
      <c r="B117" s="47">
        <v>9561468.0999999996</v>
      </c>
      <c r="C117" s="47">
        <v>9959046.6999999993</v>
      </c>
      <c r="D117" s="47">
        <v>10327309</v>
      </c>
      <c r="E117" s="47">
        <v>10494493</v>
      </c>
      <c r="F117" s="47">
        <v>11023755.1</v>
      </c>
      <c r="G117" s="47">
        <v>11516984.199999999</v>
      </c>
      <c r="H117" s="47">
        <v>12181943.9</v>
      </c>
      <c r="I117" s="47">
        <v>12914631.300000001</v>
      </c>
      <c r="J117" s="47">
        <v>12994979.5</v>
      </c>
      <c r="K117" s="47">
        <v>12254796.699999999</v>
      </c>
      <c r="L117" s="47">
        <v>12793540</v>
      </c>
      <c r="M117" s="47">
        <v>13179497.6</v>
      </c>
      <c r="N117" s="47">
        <v>13431767.5</v>
      </c>
      <c r="O117" s="47">
        <v>13548142.5</v>
      </c>
      <c r="P117" s="47">
        <v>13957764.4</v>
      </c>
      <c r="Q117" s="47">
        <v>14625372.9</v>
      </c>
    </row>
    <row r="118" spans="1:17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x14ac:dyDescent="0.25">
      <c r="A119" s="38" t="s">
        <v>105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5">
      <c r="A120" s="38" t="s">
        <v>104</v>
      </c>
      <c r="B120" s="38" t="s">
        <v>106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x14ac:dyDescent="0.25">
      <c r="A122" s="38" t="s">
        <v>74</v>
      </c>
      <c r="B122" s="38" t="s">
        <v>118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x14ac:dyDescent="0.25">
      <c r="A123" s="38" t="s">
        <v>117</v>
      </c>
      <c r="B123" s="38" t="s">
        <v>111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x14ac:dyDescent="0.25">
      <c r="A125" s="46" t="s">
        <v>96</v>
      </c>
      <c r="B125" s="46" t="s">
        <v>97</v>
      </c>
      <c r="C125" s="46" t="s">
        <v>98</v>
      </c>
      <c r="D125" s="46" t="s">
        <v>99</v>
      </c>
      <c r="E125" s="46" t="s">
        <v>100</v>
      </c>
      <c r="F125" s="46" t="s">
        <v>51</v>
      </c>
      <c r="G125" s="46" t="s">
        <v>52</v>
      </c>
      <c r="H125" s="46" t="s">
        <v>53</v>
      </c>
      <c r="I125" s="46" t="s">
        <v>54</v>
      </c>
      <c r="J125" s="46" t="s">
        <v>55</v>
      </c>
      <c r="K125" s="46" t="s">
        <v>56</v>
      </c>
      <c r="L125" s="46" t="s">
        <v>57</v>
      </c>
      <c r="M125" s="46" t="s">
        <v>58</v>
      </c>
      <c r="N125" s="46" t="s">
        <v>101</v>
      </c>
      <c r="O125" s="46" t="s">
        <v>102</v>
      </c>
      <c r="P125" s="46" t="s">
        <v>103</v>
      </c>
      <c r="Q125" s="46" t="s">
        <v>85</v>
      </c>
    </row>
    <row r="126" spans="1:17" x14ac:dyDescent="0.25">
      <c r="A126" s="46" t="s">
        <v>77</v>
      </c>
      <c r="B126" s="47">
        <v>11152371</v>
      </c>
      <c r="C126" s="47">
        <v>11399561.4</v>
      </c>
      <c r="D126" s="47">
        <v>11552577.800000001</v>
      </c>
      <c r="E126" s="47">
        <v>11705042.300000001</v>
      </c>
      <c r="F126" s="47">
        <v>11997647.199999999</v>
      </c>
      <c r="G126" s="47">
        <v>12246686.199999999</v>
      </c>
      <c r="H126" s="47">
        <v>12655723.9</v>
      </c>
      <c r="I126" s="47">
        <v>13046431.300000001</v>
      </c>
      <c r="J126" s="47">
        <v>13107601.1</v>
      </c>
      <c r="K126" s="47">
        <v>12534188.199999999</v>
      </c>
      <c r="L126" s="47">
        <v>12793540</v>
      </c>
      <c r="M126" s="47">
        <v>13018886.300000001</v>
      </c>
      <c r="N126" s="47">
        <v>12957216.699999999</v>
      </c>
      <c r="O126" s="47">
        <v>12986788.800000001</v>
      </c>
      <c r="P126" s="47">
        <v>13163245.5</v>
      </c>
      <c r="Q126" s="47">
        <v>13416714.1</v>
      </c>
    </row>
    <row r="127" spans="1:17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1:17" x14ac:dyDescent="0.25">
      <c r="A128" s="38" t="s">
        <v>105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29" spans="1:20" x14ac:dyDescent="0.25">
      <c r="A129" s="38" t="s">
        <v>104</v>
      </c>
      <c r="B129" s="38" t="s">
        <v>106</v>
      </c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</row>
    <row r="130" spans="1:20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</row>
    <row r="131" spans="1:20" x14ac:dyDescent="0.25">
      <c r="A131" s="38" t="s">
        <v>74</v>
      </c>
      <c r="B131" s="38" t="s">
        <v>119</v>
      </c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1:20" x14ac:dyDescent="0.25">
      <c r="A132" s="38" t="s">
        <v>117</v>
      </c>
      <c r="B132" s="38" t="s">
        <v>111</v>
      </c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1:20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1:20" x14ac:dyDescent="0.25">
      <c r="A134" s="46" t="s">
        <v>96</v>
      </c>
      <c r="B134" s="46" t="s">
        <v>97</v>
      </c>
      <c r="C134" s="46" t="s">
        <v>98</v>
      </c>
      <c r="D134" s="46" t="s">
        <v>99</v>
      </c>
      <c r="E134" s="46" t="s">
        <v>100</v>
      </c>
      <c r="F134" s="46" t="s">
        <v>51</v>
      </c>
      <c r="G134" s="46" t="s">
        <v>52</v>
      </c>
      <c r="H134" s="46" t="s">
        <v>53</v>
      </c>
      <c r="I134" s="46" t="s">
        <v>54</v>
      </c>
      <c r="J134" s="46" t="s">
        <v>55</v>
      </c>
      <c r="K134" s="46" t="s">
        <v>56</v>
      </c>
      <c r="L134" s="46" t="s">
        <v>57</v>
      </c>
      <c r="M134" s="46" t="s">
        <v>58</v>
      </c>
      <c r="N134" s="46" t="s">
        <v>101</v>
      </c>
      <c r="O134" s="46" t="s">
        <v>102</v>
      </c>
      <c r="P134" s="46" t="s">
        <v>103</v>
      </c>
      <c r="Q134" s="46" t="s">
        <v>85</v>
      </c>
    </row>
    <row r="135" spans="1:20" x14ac:dyDescent="0.25">
      <c r="A135" s="46" t="s">
        <v>77</v>
      </c>
      <c r="B135" s="47">
        <v>87.2</v>
      </c>
      <c r="C135" s="47">
        <v>89.1</v>
      </c>
      <c r="D135" s="47">
        <v>90.3</v>
      </c>
      <c r="E135" s="47">
        <v>91.5</v>
      </c>
      <c r="F135" s="47">
        <v>93.8</v>
      </c>
      <c r="G135" s="47">
        <v>95.7</v>
      </c>
      <c r="H135" s="47">
        <v>98.9</v>
      </c>
      <c r="I135" s="47">
        <v>102</v>
      </c>
      <c r="J135" s="47">
        <v>102.5</v>
      </c>
      <c r="K135" s="47">
        <v>98</v>
      </c>
      <c r="L135" s="47">
        <v>100</v>
      </c>
      <c r="M135" s="47">
        <v>101.8</v>
      </c>
      <c r="N135" s="47">
        <v>101.3</v>
      </c>
      <c r="O135" s="47">
        <v>101.5</v>
      </c>
      <c r="P135" s="47">
        <v>102.9</v>
      </c>
      <c r="Q135" s="47">
        <v>104.9</v>
      </c>
    </row>
    <row r="136" spans="1:20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20" x14ac:dyDescent="0.25">
      <c r="A137" s="38" t="s">
        <v>105</v>
      </c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20" x14ac:dyDescent="0.25">
      <c r="A138" s="38" t="s">
        <v>104</v>
      </c>
      <c r="B138" s="38" t="s">
        <v>106</v>
      </c>
      <c r="C138"/>
      <c r="D138"/>
      <c r="E138"/>
      <c r="F138"/>
    </row>
    <row r="139" spans="1:20" x14ac:dyDescent="0.25">
      <c r="B139"/>
      <c r="C139"/>
      <c r="D139"/>
      <c r="E139"/>
      <c r="F139"/>
    </row>
    <row r="140" spans="1:20" x14ac:dyDescent="0.25">
      <c r="A140" s="38" t="s">
        <v>122</v>
      </c>
      <c r="B140"/>
      <c r="C140"/>
      <c r="D140"/>
      <c r="E140"/>
      <c r="F140"/>
      <c r="S140"/>
      <c r="T140"/>
    </row>
    <row r="141" spans="1:20" x14ac:dyDescent="0.25">
      <c r="B141"/>
      <c r="C141"/>
      <c r="D141"/>
      <c r="E141"/>
      <c r="F141"/>
    </row>
    <row r="142" spans="1:20" x14ac:dyDescent="0.25">
      <c r="A142" s="38" t="s">
        <v>66</v>
      </c>
      <c r="B142" s="45">
        <v>42485.409861111111</v>
      </c>
      <c r="C142"/>
      <c r="D142"/>
      <c r="E142"/>
      <c r="F142"/>
    </row>
    <row r="143" spans="1:20" x14ac:dyDescent="0.25">
      <c r="A143" s="38" t="s">
        <v>67</v>
      </c>
      <c r="B143" s="45">
        <v>42487.826180972217</v>
      </c>
      <c r="C143"/>
      <c r="D143"/>
      <c r="E143"/>
      <c r="F143"/>
    </row>
    <row r="144" spans="1:20" x14ac:dyDescent="0.25">
      <c r="A144" s="38" t="s">
        <v>68</v>
      </c>
      <c r="B144" s="38" t="s">
        <v>69</v>
      </c>
      <c r="C144"/>
      <c r="D144"/>
      <c r="E144"/>
      <c r="F144"/>
    </row>
    <row r="145" spans="1:16" x14ac:dyDescent="0.25">
      <c r="B145"/>
      <c r="C145"/>
      <c r="D145"/>
      <c r="E145"/>
      <c r="F145"/>
    </row>
    <row r="146" spans="1:16" x14ac:dyDescent="0.25">
      <c r="A146" s="38" t="s">
        <v>72</v>
      </c>
      <c r="B146" s="38" t="s">
        <v>73</v>
      </c>
      <c r="C146"/>
      <c r="D146"/>
      <c r="E146"/>
      <c r="F146"/>
    </row>
    <row r="147" spans="1:16" x14ac:dyDescent="0.25">
      <c r="A147" s="38" t="s">
        <v>74</v>
      </c>
      <c r="B147" s="38" t="s">
        <v>75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25">
      <c r="A148" s="38" t="s">
        <v>94</v>
      </c>
      <c r="B148" s="38" t="s">
        <v>59</v>
      </c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25">
      <c r="A149" s="38" t="s">
        <v>70</v>
      </c>
      <c r="B149" s="38" t="s">
        <v>71</v>
      </c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25">
      <c r="A150" s="38" t="s">
        <v>78</v>
      </c>
      <c r="B150" s="38" t="s">
        <v>79</v>
      </c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25">
      <c r="A152" s="46" t="s">
        <v>96</v>
      </c>
      <c r="B152" s="46" t="s">
        <v>97</v>
      </c>
      <c r="C152" s="46" t="s">
        <v>98</v>
      </c>
      <c r="D152" s="46" t="s">
        <v>99</v>
      </c>
      <c r="E152" s="46" t="s">
        <v>100</v>
      </c>
      <c r="F152" s="46" t="s">
        <v>51</v>
      </c>
      <c r="G152" s="46" t="s">
        <v>52</v>
      </c>
      <c r="H152" s="46" t="s">
        <v>53</v>
      </c>
      <c r="I152" s="46" t="s">
        <v>54</v>
      </c>
      <c r="J152" s="46" t="s">
        <v>55</v>
      </c>
      <c r="K152" s="46" t="s">
        <v>56</v>
      </c>
      <c r="L152" s="46" t="s">
        <v>57</v>
      </c>
      <c r="M152" s="46" t="s">
        <v>58</v>
      </c>
      <c r="N152" s="46" t="s">
        <v>101</v>
      </c>
      <c r="O152" s="46" t="s">
        <v>102</v>
      </c>
      <c r="P152" s="46" t="s">
        <v>103</v>
      </c>
    </row>
    <row r="153" spans="1:16" x14ac:dyDescent="0.25">
      <c r="A153" s="46" t="s">
        <v>77</v>
      </c>
      <c r="B153" s="49">
        <v>2786000</v>
      </c>
      <c r="C153" s="49">
        <v>2937000</v>
      </c>
      <c r="D153" s="49">
        <v>2947000</v>
      </c>
      <c r="E153" s="49">
        <v>2951000</v>
      </c>
      <c r="F153" s="49">
        <v>3019000</v>
      </c>
      <c r="G153" s="49">
        <v>3122000</v>
      </c>
      <c r="H153" s="49">
        <v>3257000</v>
      </c>
      <c r="I153" s="49">
        <v>3355000</v>
      </c>
      <c r="J153" s="49">
        <v>3547000</v>
      </c>
      <c r="K153" s="49">
        <v>3761000</v>
      </c>
      <c r="L153" s="49">
        <v>3921000</v>
      </c>
      <c r="M153" s="49">
        <v>4156000</v>
      </c>
      <c r="N153" s="49">
        <v>4148000</v>
      </c>
      <c r="O153" s="49">
        <v>4154000</v>
      </c>
      <c r="P153" s="48" t="s">
        <v>104</v>
      </c>
    </row>
    <row r="154" spans="1:16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25">
      <c r="A155" s="38" t="s">
        <v>105</v>
      </c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25">
      <c r="A156" s="38" t="s">
        <v>104</v>
      </c>
      <c r="B156" s="38" t="s">
        <v>106</v>
      </c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25">
      <c r="A158" s="38" t="s">
        <v>72</v>
      </c>
      <c r="B158" s="38" t="s">
        <v>73</v>
      </c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25">
      <c r="A159" s="38" t="s">
        <v>74</v>
      </c>
      <c r="B159" s="38" t="s">
        <v>75</v>
      </c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25">
      <c r="A160" s="38" t="s">
        <v>94</v>
      </c>
      <c r="B160" s="38" t="s">
        <v>59</v>
      </c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25">
      <c r="A161" s="38" t="s">
        <v>70</v>
      </c>
      <c r="B161" s="38" t="s">
        <v>107</v>
      </c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25">
      <c r="A162" s="38" t="s">
        <v>78</v>
      </c>
      <c r="B162" s="38" t="s">
        <v>79</v>
      </c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25">
      <c r="A164" s="46" t="s">
        <v>96</v>
      </c>
      <c r="B164" s="46" t="s">
        <v>97</v>
      </c>
      <c r="C164" s="46" t="s">
        <v>98</v>
      </c>
      <c r="D164" s="46" t="s">
        <v>99</v>
      </c>
      <c r="E164" s="46" t="s">
        <v>100</v>
      </c>
      <c r="F164" s="46" t="s">
        <v>51</v>
      </c>
      <c r="G164" s="46" t="s">
        <v>52</v>
      </c>
      <c r="H164" s="46" t="s">
        <v>53</v>
      </c>
      <c r="I164" s="46" t="s">
        <v>54</v>
      </c>
      <c r="J164" s="46" t="s">
        <v>55</v>
      </c>
      <c r="K164" s="46" t="s">
        <v>56</v>
      </c>
      <c r="L164" s="46" t="s">
        <v>57</v>
      </c>
      <c r="M164" s="46" t="s">
        <v>58</v>
      </c>
      <c r="N164" s="46" t="s">
        <v>101</v>
      </c>
      <c r="O164" s="46" t="s">
        <v>102</v>
      </c>
      <c r="P164" s="46" t="s">
        <v>103</v>
      </c>
    </row>
    <row r="165" spans="1:16" x14ac:dyDescent="0.25">
      <c r="A165" s="46" t="s">
        <v>77</v>
      </c>
      <c r="B165" s="49">
        <v>2095000</v>
      </c>
      <c r="C165" s="49">
        <v>2137000</v>
      </c>
      <c r="D165" s="49">
        <v>2091000</v>
      </c>
      <c r="E165" s="49">
        <v>2075000</v>
      </c>
      <c r="F165" s="49">
        <v>2106000</v>
      </c>
      <c r="G165" s="49">
        <v>2144000</v>
      </c>
      <c r="H165" s="49">
        <v>2180000</v>
      </c>
      <c r="I165" s="49">
        <v>2209000</v>
      </c>
      <c r="J165" s="49">
        <v>2267000</v>
      </c>
      <c r="K165" s="49">
        <v>2345000</v>
      </c>
      <c r="L165" s="49">
        <v>2384000</v>
      </c>
      <c r="M165" s="49">
        <v>2410000</v>
      </c>
      <c r="N165" s="49">
        <v>2425000</v>
      </c>
      <c r="O165" s="49">
        <v>2443000</v>
      </c>
      <c r="P165" s="48" t="s">
        <v>104</v>
      </c>
    </row>
    <row r="166" spans="1:16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25">
      <c r="A167" s="38" t="s">
        <v>105</v>
      </c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25">
      <c r="A168" s="38" t="s">
        <v>104</v>
      </c>
      <c r="B168" s="38" t="s">
        <v>106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x14ac:dyDescent="0.25">
      <c r="A170" s="38" t="s">
        <v>72</v>
      </c>
      <c r="B170" s="38" t="s">
        <v>73</v>
      </c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x14ac:dyDescent="0.25">
      <c r="A171" s="38" t="s">
        <v>74</v>
      </c>
      <c r="B171" s="38" t="s">
        <v>75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x14ac:dyDescent="0.25">
      <c r="A172" s="38" t="s">
        <v>94</v>
      </c>
      <c r="B172" s="38" t="s">
        <v>59</v>
      </c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x14ac:dyDescent="0.25">
      <c r="A173" s="38" t="s">
        <v>70</v>
      </c>
      <c r="B173" s="38" t="s">
        <v>123</v>
      </c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x14ac:dyDescent="0.25">
      <c r="A174" s="38" t="s">
        <v>78</v>
      </c>
      <c r="B174" s="38" t="s">
        <v>79</v>
      </c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x14ac:dyDescent="0.25">
      <c r="A176" s="46" t="s">
        <v>96</v>
      </c>
      <c r="B176" s="46" t="s">
        <v>97</v>
      </c>
      <c r="C176" s="46" t="s">
        <v>98</v>
      </c>
      <c r="D176" s="46" t="s">
        <v>99</v>
      </c>
      <c r="E176" s="46" t="s">
        <v>100</v>
      </c>
      <c r="F176" s="46" t="s">
        <v>51</v>
      </c>
      <c r="G176" s="46" t="s">
        <v>52</v>
      </c>
      <c r="H176" s="46" t="s">
        <v>53</v>
      </c>
      <c r="I176" s="46" t="s">
        <v>54</v>
      </c>
      <c r="J176" s="46" t="s">
        <v>55</v>
      </c>
      <c r="K176" s="46" t="s">
        <v>56</v>
      </c>
      <c r="L176" s="46" t="s">
        <v>57</v>
      </c>
      <c r="M176" s="46" t="s">
        <v>58</v>
      </c>
      <c r="N176" s="46" t="s">
        <v>101</v>
      </c>
      <c r="O176" s="46" t="s">
        <v>102</v>
      </c>
      <c r="P176" s="46" t="s">
        <v>103</v>
      </c>
    </row>
    <row r="177" spans="1:16" x14ac:dyDescent="0.25">
      <c r="A177" s="46" t="s">
        <v>77</v>
      </c>
      <c r="B177" s="49">
        <v>133000</v>
      </c>
      <c r="C177" s="49">
        <v>128000</v>
      </c>
      <c r="D177" s="49">
        <v>112000</v>
      </c>
      <c r="E177" s="49">
        <v>97000</v>
      </c>
      <c r="F177" s="49">
        <v>102000</v>
      </c>
      <c r="G177" s="49">
        <v>100000</v>
      </c>
      <c r="H177" s="49">
        <v>111000</v>
      </c>
      <c r="I177" s="49">
        <v>110000</v>
      </c>
      <c r="J177" s="49">
        <v>108000</v>
      </c>
      <c r="K177" s="49">
        <v>113000</v>
      </c>
      <c r="L177" s="49">
        <v>101000</v>
      </c>
      <c r="M177" s="49">
        <v>105000</v>
      </c>
      <c r="N177" s="49">
        <v>99000</v>
      </c>
      <c r="O177" s="49">
        <v>103000</v>
      </c>
      <c r="P177" s="48" t="s">
        <v>104</v>
      </c>
    </row>
    <row r="178" spans="1:16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x14ac:dyDescent="0.25">
      <c r="A179" s="38" t="s">
        <v>105</v>
      </c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5">
      <c r="A180" s="38" t="s">
        <v>104</v>
      </c>
      <c r="B180" s="38" t="s">
        <v>106</v>
      </c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5">
      <c r="A182" s="38" t="s">
        <v>72</v>
      </c>
      <c r="B182" s="38" t="s">
        <v>73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5">
      <c r="A183" s="38" t="s">
        <v>74</v>
      </c>
      <c r="B183" s="38" t="s">
        <v>75</v>
      </c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5">
      <c r="A184" s="38" t="s">
        <v>94</v>
      </c>
      <c r="B184" s="38" t="s">
        <v>59</v>
      </c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x14ac:dyDescent="0.25">
      <c r="A185" s="38" t="s">
        <v>70</v>
      </c>
      <c r="B185" s="38" t="s">
        <v>124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x14ac:dyDescent="0.25">
      <c r="A186" s="38" t="s">
        <v>78</v>
      </c>
      <c r="B186" s="38" t="s">
        <v>79</v>
      </c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x14ac:dyDescent="0.25">
      <c r="A188" s="46" t="s">
        <v>96</v>
      </c>
      <c r="B188" s="46" t="s">
        <v>97</v>
      </c>
      <c r="C188" s="46" t="s">
        <v>98</v>
      </c>
      <c r="D188" s="46" t="s">
        <v>99</v>
      </c>
      <c r="E188" s="46" t="s">
        <v>100</v>
      </c>
      <c r="F188" s="46" t="s">
        <v>51</v>
      </c>
      <c r="G188" s="46" t="s">
        <v>52</v>
      </c>
      <c r="H188" s="46" t="s">
        <v>53</v>
      </c>
      <c r="I188" s="46" t="s">
        <v>54</v>
      </c>
      <c r="J188" s="46" t="s">
        <v>55</v>
      </c>
      <c r="K188" s="46" t="s">
        <v>56</v>
      </c>
      <c r="L188" s="46" t="s">
        <v>57</v>
      </c>
      <c r="M188" s="46" t="s">
        <v>58</v>
      </c>
      <c r="N188" s="46" t="s">
        <v>101</v>
      </c>
      <c r="O188" s="46" t="s">
        <v>102</v>
      </c>
      <c r="P188" s="46" t="s">
        <v>103</v>
      </c>
    </row>
    <row r="189" spans="1:16" x14ac:dyDescent="0.25">
      <c r="A189" s="46" t="s">
        <v>77</v>
      </c>
      <c r="B189" s="49">
        <v>650000</v>
      </c>
      <c r="C189" s="49">
        <v>643000</v>
      </c>
      <c r="D189" s="49">
        <v>619000</v>
      </c>
      <c r="E189" s="49">
        <v>604000</v>
      </c>
      <c r="F189" s="49">
        <v>599000</v>
      </c>
      <c r="G189" s="49">
        <v>579000</v>
      </c>
      <c r="H189" s="49">
        <v>543000</v>
      </c>
      <c r="I189" s="49">
        <v>573000</v>
      </c>
      <c r="J189" s="49">
        <v>584000</v>
      </c>
      <c r="K189" s="49">
        <v>623000</v>
      </c>
      <c r="L189" s="49">
        <v>584000</v>
      </c>
      <c r="M189" s="49">
        <v>594000</v>
      </c>
      <c r="N189" s="49">
        <v>584000</v>
      </c>
      <c r="O189" s="49">
        <v>589000</v>
      </c>
      <c r="P189" s="48" t="s">
        <v>104</v>
      </c>
    </row>
    <row r="190" spans="1:16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x14ac:dyDescent="0.25">
      <c r="A191" s="38" t="s">
        <v>105</v>
      </c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x14ac:dyDescent="0.25">
      <c r="A192" s="38" t="s">
        <v>104</v>
      </c>
      <c r="B192" s="38" t="s">
        <v>106</v>
      </c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x14ac:dyDescent="0.25">
      <c r="A194" s="38" t="s">
        <v>72</v>
      </c>
      <c r="B194" s="38" t="s">
        <v>73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x14ac:dyDescent="0.25">
      <c r="A195" s="38" t="s">
        <v>74</v>
      </c>
      <c r="B195" s="38" t="s">
        <v>75</v>
      </c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x14ac:dyDescent="0.25">
      <c r="A196" s="38" t="s">
        <v>94</v>
      </c>
      <c r="B196" s="38" t="s">
        <v>59</v>
      </c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x14ac:dyDescent="0.25">
      <c r="A197" s="38" t="s">
        <v>70</v>
      </c>
      <c r="B197" s="38" t="s">
        <v>125</v>
      </c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x14ac:dyDescent="0.25">
      <c r="A198" s="38" t="s">
        <v>78</v>
      </c>
      <c r="B198" s="38" t="s">
        <v>79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x14ac:dyDescent="0.25">
      <c r="A200" s="46" t="s">
        <v>96</v>
      </c>
      <c r="B200" s="46" t="s">
        <v>97</v>
      </c>
      <c r="C200" s="46" t="s">
        <v>98</v>
      </c>
      <c r="D200" s="46" t="s">
        <v>99</v>
      </c>
      <c r="E200" s="46" t="s">
        <v>100</v>
      </c>
      <c r="F200" s="46" t="s">
        <v>51</v>
      </c>
      <c r="G200" s="46" t="s">
        <v>52</v>
      </c>
      <c r="H200" s="46" t="s">
        <v>53</v>
      </c>
      <c r="I200" s="46" t="s">
        <v>54</v>
      </c>
      <c r="J200" s="46" t="s">
        <v>55</v>
      </c>
      <c r="K200" s="46" t="s">
        <v>56</v>
      </c>
      <c r="L200" s="46" t="s">
        <v>57</v>
      </c>
      <c r="M200" s="46" t="s">
        <v>58</v>
      </c>
      <c r="N200" s="46" t="s">
        <v>101</v>
      </c>
      <c r="O200" s="46" t="s">
        <v>102</v>
      </c>
      <c r="P200" s="46" t="s">
        <v>103</v>
      </c>
    </row>
    <row r="201" spans="1:16" x14ac:dyDescent="0.25">
      <c r="A201" s="46" t="s">
        <v>77</v>
      </c>
      <c r="B201" s="49">
        <v>828000</v>
      </c>
      <c r="C201" s="49">
        <v>840000</v>
      </c>
      <c r="D201" s="49">
        <v>851000</v>
      </c>
      <c r="E201" s="49">
        <v>860000</v>
      </c>
      <c r="F201" s="49">
        <v>874000</v>
      </c>
      <c r="G201" s="49">
        <v>920000</v>
      </c>
      <c r="H201" s="49">
        <v>966000</v>
      </c>
      <c r="I201" s="49">
        <v>949000</v>
      </c>
      <c r="J201" s="49">
        <v>994000</v>
      </c>
      <c r="K201" s="49">
        <v>1019000</v>
      </c>
      <c r="L201" s="49">
        <v>1090000</v>
      </c>
      <c r="M201" s="49">
        <v>1095000</v>
      </c>
      <c r="N201" s="49">
        <v>1107000</v>
      </c>
      <c r="O201" s="49">
        <v>1108000</v>
      </c>
      <c r="P201" s="48" t="s">
        <v>104</v>
      </c>
    </row>
    <row r="202" spans="1:16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x14ac:dyDescent="0.25">
      <c r="A203" s="38" t="s">
        <v>105</v>
      </c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x14ac:dyDescent="0.25">
      <c r="A204" s="38" t="s">
        <v>104</v>
      </c>
      <c r="B204" s="38" t="s">
        <v>106</v>
      </c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x14ac:dyDescent="0.25">
      <c r="A206" s="38" t="s">
        <v>72</v>
      </c>
      <c r="B206" s="38" t="s">
        <v>73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x14ac:dyDescent="0.25">
      <c r="A207" s="38" t="s">
        <v>74</v>
      </c>
      <c r="B207" s="38" t="s">
        <v>75</v>
      </c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x14ac:dyDescent="0.25">
      <c r="A208" s="38" t="s">
        <v>94</v>
      </c>
      <c r="B208" s="38" t="s">
        <v>59</v>
      </c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x14ac:dyDescent="0.25">
      <c r="A209" s="38" t="s">
        <v>70</v>
      </c>
      <c r="B209" s="38" t="s">
        <v>108</v>
      </c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x14ac:dyDescent="0.25">
      <c r="A210" s="38" t="s">
        <v>78</v>
      </c>
      <c r="B210" s="38" t="s">
        <v>79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x14ac:dyDescent="0.25">
      <c r="A212" s="46" t="s">
        <v>96</v>
      </c>
      <c r="B212" s="46" t="s">
        <v>97</v>
      </c>
      <c r="C212" s="46" t="s">
        <v>98</v>
      </c>
      <c r="D212" s="46" t="s">
        <v>99</v>
      </c>
      <c r="E212" s="46" t="s">
        <v>100</v>
      </c>
      <c r="F212" s="46" t="s">
        <v>51</v>
      </c>
      <c r="G212" s="46" t="s">
        <v>52</v>
      </c>
      <c r="H212" s="46" t="s">
        <v>53</v>
      </c>
      <c r="I212" s="46" t="s">
        <v>54</v>
      </c>
      <c r="J212" s="46" t="s">
        <v>55</v>
      </c>
      <c r="K212" s="46" t="s">
        <v>56</v>
      </c>
      <c r="L212" s="46" t="s">
        <v>57</v>
      </c>
      <c r="M212" s="46" t="s">
        <v>58</v>
      </c>
      <c r="N212" s="46" t="s">
        <v>101</v>
      </c>
      <c r="O212" s="46" t="s">
        <v>102</v>
      </c>
      <c r="P212" s="46" t="s">
        <v>103</v>
      </c>
    </row>
    <row r="213" spans="1:16" x14ac:dyDescent="0.25">
      <c r="A213" s="46" t="s">
        <v>77</v>
      </c>
      <c r="B213" s="49">
        <v>690000</v>
      </c>
      <c r="C213" s="49">
        <v>800000</v>
      </c>
      <c r="D213" s="49">
        <v>856000</v>
      </c>
      <c r="E213" s="49">
        <v>876000</v>
      </c>
      <c r="F213" s="49">
        <v>912000</v>
      </c>
      <c r="G213" s="49">
        <v>978000</v>
      </c>
      <c r="H213" s="49">
        <v>1077000</v>
      </c>
      <c r="I213" s="49">
        <v>1147000</v>
      </c>
      <c r="J213" s="49">
        <v>1281000</v>
      </c>
      <c r="K213" s="49">
        <v>1415000</v>
      </c>
      <c r="L213" s="49">
        <v>1537000</v>
      </c>
      <c r="M213" s="49">
        <v>1746000</v>
      </c>
      <c r="N213" s="49">
        <v>1723000</v>
      </c>
      <c r="O213" s="49">
        <v>1711000</v>
      </c>
      <c r="P213" s="48" t="s">
        <v>104</v>
      </c>
    </row>
    <row r="214" spans="1:16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x14ac:dyDescent="0.25">
      <c r="A215" s="38" t="s">
        <v>105</v>
      </c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x14ac:dyDescent="0.25">
      <c r="A216" s="38" t="s">
        <v>104</v>
      </c>
      <c r="B216" s="38" t="s">
        <v>106</v>
      </c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x14ac:dyDescent="0.25">
      <c r="A218" s="38" t="s">
        <v>72</v>
      </c>
      <c r="B218" s="38" t="s">
        <v>73</v>
      </c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x14ac:dyDescent="0.25">
      <c r="A219" s="38" t="s">
        <v>74</v>
      </c>
      <c r="B219" s="38" t="s">
        <v>75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x14ac:dyDescent="0.25">
      <c r="A220" s="38" t="s">
        <v>94</v>
      </c>
      <c r="B220" s="38" t="s">
        <v>59</v>
      </c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x14ac:dyDescent="0.25">
      <c r="A221" s="38" t="s">
        <v>70</v>
      </c>
      <c r="B221" s="38" t="s">
        <v>127</v>
      </c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x14ac:dyDescent="0.25">
      <c r="A222" s="38" t="s">
        <v>78</v>
      </c>
      <c r="B222" s="38" t="s">
        <v>79</v>
      </c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x14ac:dyDescent="0.25">
      <c r="A224" s="46" t="s">
        <v>96</v>
      </c>
      <c r="B224" s="46" t="s">
        <v>97</v>
      </c>
      <c r="C224" s="46" t="s">
        <v>98</v>
      </c>
      <c r="D224" s="46" t="s">
        <v>99</v>
      </c>
      <c r="E224" s="46" t="s">
        <v>100</v>
      </c>
      <c r="F224" s="46" t="s">
        <v>51</v>
      </c>
      <c r="G224" s="46" t="s">
        <v>52</v>
      </c>
      <c r="H224" s="46" t="s">
        <v>53</v>
      </c>
      <c r="I224" s="46" t="s">
        <v>54</v>
      </c>
      <c r="J224" s="46" t="s">
        <v>55</v>
      </c>
      <c r="K224" s="46" t="s">
        <v>56</v>
      </c>
      <c r="L224" s="46" t="s">
        <v>57</v>
      </c>
      <c r="M224" s="46" t="s">
        <v>58</v>
      </c>
      <c r="N224" s="46" t="s">
        <v>101</v>
      </c>
      <c r="O224" s="46" t="s">
        <v>102</v>
      </c>
      <c r="P224" s="46" t="s">
        <v>103</v>
      </c>
    </row>
    <row r="225" spans="1:16" x14ac:dyDescent="0.25">
      <c r="A225" s="46" t="s">
        <v>77</v>
      </c>
      <c r="B225" s="49">
        <v>144000</v>
      </c>
      <c r="C225" s="49">
        <v>142000</v>
      </c>
      <c r="D225" s="49">
        <v>141000</v>
      </c>
      <c r="E225" s="49">
        <v>137000</v>
      </c>
      <c r="F225" s="49">
        <v>137000</v>
      </c>
      <c r="G225" s="49">
        <v>140000</v>
      </c>
      <c r="H225" s="49">
        <v>141000</v>
      </c>
      <c r="I225" s="49">
        <v>140000</v>
      </c>
      <c r="J225" s="49">
        <v>145000</v>
      </c>
      <c r="K225" s="49">
        <v>141000</v>
      </c>
      <c r="L225" s="49">
        <v>141000</v>
      </c>
      <c r="M225" s="49">
        <v>144000</v>
      </c>
      <c r="N225" s="49">
        <v>143000</v>
      </c>
      <c r="O225" s="49">
        <v>143000</v>
      </c>
      <c r="P225" s="48" t="s">
        <v>104</v>
      </c>
    </row>
    <row r="226" spans="1:16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x14ac:dyDescent="0.25">
      <c r="A227" s="38" t="s">
        <v>105</v>
      </c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x14ac:dyDescent="0.25">
      <c r="A228" s="38" t="s">
        <v>104</v>
      </c>
      <c r="B228" s="38" t="s">
        <v>106</v>
      </c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x14ac:dyDescent="0.25">
      <c r="A230" s="38" t="s">
        <v>72</v>
      </c>
      <c r="B230" s="38" t="s">
        <v>73</v>
      </c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x14ac:dyDescent="0.25">
      <c r="A231" s="38" t="s">
        <v>74</v>
      </c>
      <c r="B231" s="38" t="s">
        <v>75</v>
      </c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x14ac:dyDescent="0.25">
      <c r="A232" s="38" t="s">
        <v>94</v>
      </c>
      <c r="B232" s="38" t="s">
        <v>59</v>
      </c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x14ac:dyDescent="0.25">
      <c r="A233" s="38" t="s">
        <v>70</v>
      </c>
      <c r="B233" s="38" t="s">
        <v>126</v>
      </c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x14ac:dyDescent="0.25">
      <c r="A234" s="38" t="s">
        <v>78</v>
      </c>
      <c r="B234" s="38" t="s">
        <v>79</v>
      </c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x14ac:dyDescent="0.25">
      <c r="A236" s="46" t="s">
        <v>96</v>
      </c>
      <c r="B236" s="46" t="s">
        <v>97</v>
      </c>
      <c r="C236" s="46" t="s">
        <v>98</v>
      </c>
      <c r="D236" s="46" t="s">
        <v>99</v>
      </c>
      <c r="E236" s="46" t="s">
        <v>100</v>
      </c>
      <c r="F236" s="46" t="s">
        <v>51</v>
      </c>
      <c r="G236" s="46" t="s">
        <v>52</v>
      </c>
      <c r="H236" s="46" t="s">
        <v>53</v>
      </c>
      <c r="I236" s="46" t="s">
        <v>54</v>
      </c>
      <c r="J236" s="46" t="s">
        <v>55</v>
      </c>
      <c r="K236" s="46" t="s">
        <v>56</v>
      </c>
      <c r="L236" s="46" t="s">
        <v>57</v>
      </c>
      <c r="M236" s="46" t="s">
        <v>58</v>
      </c>
      <c r="N236" s="46" t="s">
        <v>101</v>
      </c>
      <c r="O236" s="46" t="s">
        <v>102</v>
      </c>
      <c r="P236" s="46" t="s">
        <v>103</v>
      </c>
    </row>
    <row r="237" spans="1:16" x14ac:dyDescent="0.25">
      <c r="A237" s="46" t="s">
        <v>77</v>
      </c>
      <c r="B237" s="48" t="s">
        <v>104</v>
      </c>
      <c r="C237" s="48" t="s">
        <v>104</v>
      </c>
      <c r="D237" s="48" t="s">
        <v>104</v>
      </c>
      <c r="E237" s="48" t="s">
        <v>104</v>
      </c>
      <c r="F237" s="48" t="s">
        <v>104</v>
      </c>
      <c r="G237" s="48" t="s">
        <v>104</v>
      </c>
      <c r="H237" s="48" t="s">
        <v>104</v>
      </c>
      <c r="I237" s="48" t="s">
        <v>104</v>
      </c>
      <c r="J237" s="48" t="s">
        <v>104</v>
      </c>
      <c r="K237" s="48" t="s">
        <v>104</v>
      </c>
      <c r="L237" s="48" t="s">
        <v>104</v>
      </c>
      <c r="M237" s="48" t="s">
        <v>104</v>
      </c>
      <c r="N237" s="48" t="s">
        <v>104</v>
      </c>
      <c r="O237" s="48" t="s">
        <v>104</v>
      </c>
      <c r="P237" s="48" t="s">
        <v>104</v>
      </c>
    </row>
    <row r="238" spans="1:16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x14ac:dyDescent="0.25">
      <c r="A239" s="38" t="s">
        <v>105</v>
      </c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x14ac:dyDescent="0.25">
      <c r="A240" s="38" t="s">
        <v>104</v>
      </c>
      <c r="B240" s="38" t="s">
        <v>106</v>
      </c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x14ac:dyDescent="0.25">
      <c r="A242" s="38" t="s">
        <v>72</v>
      </c>
      <c r="B242" s="38" t="s">
        <v>73</v>
      </c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x14ac:dyDescent="0.25">
      <c r="A243" s="38" t="s">
        <v>74</v>
      </c>
      <c r="B243" s="38" t="s">
        <v>75</v>
      </c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x14ac:dyDescent="0.25">
      <c r="A244" s="38" t="s">
        <v>94</v>
      </c>
      <c r="B244" s="38" t="s">
        <v>59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x14ac:dyDescent="0.25">
      <c r="A245" s="38" t="s">
        <v>70</v>
      </c>
      <c r="B245" s="38" t="s">
        <v>128</v>
      </c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x14ac:dyDescent="0.25">
      <c r="A246" s="38" t="s">
        <v>78</v>
      </c>
      <c r="B246" s="38" t="s">
        <v>79</v>
      </c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x14ac:dyDescent="0.25">
      <c r="A248" s="46" t="s">
        <v>96</v>
      </c>
      <c r="B248" s="46" t="s">
        <v>97</v>
      </c>
      <c r="C248" s="46" t="s">
        <v>98</v>
      </c>
      <c r="D248" s="46" t="s">
        <v>99</v>
      </c>
      <c r="E248" s="46" t="s">
        <v>100</v>
      </c>
      <c r="F248" s="46" t="s">
        <v>51</v>
      </c>
      <c r="G248" s="46" t="s">
        <v>52</v>
      </c>
      <c r="H248" s="46" t="s">
        <v>53</v>
      </c>
      <c r="I248" s="46" t="s">
        <v>54</v>
      </c>
      <c r="J248" s="46" t="s">
        <v>55</v>
      </c>
      <c r="K248" s="46" t="s">
        <v>56</v>
      </c>
      <c r="L248" s="46" t="s">
        <v>57</v>
      </c>
      <c r="M248" s="46" t="s">
        <v>58</v>
      </c>
      <c r="N248" s="46" t="s">
        <v>101</v>
      </c>
      <c r="O248" s="46" t="s">
        <v>102</v>
      </c>
      <c r="P248" s="46" t="s">
        <v>103</v>
      </c>
    </row>
    <row r="249" spans="1:16" x14ac:dyDescent="0.25">
      <c r="A249" s="46" t="s">
        <v>77</v>
      </c>
      <c r="B249" s="49">
        <v>268000</v>
      </c>
      <c r="C249" s="49">
        <v>336000</v>
      </c>
      <c r="D249" s="49">
        <v>347000</v>
      </c>
      <c r="E249" s="49">
        <v>318000</v>
      </c>
      <c r="F249" s="49">
        <v>297000</v>
      </c>
      <c r="G249" s="49">
        <v>307000</v>
      </c>
      <c r="H249" s="49">
        <v>341000</v>
      </c>
      <c r="I249" s="49">
        <v>341000</v>
      </c>
      <c r="J249" s="49">
        <v>442000</v>
      </c>
      <c r="K249" s="49">
        <v>576000</v>
      </c>
      <c r="L249" s="49">
        <v>662000</v>
      </c>
      <c r="M249" s="49">
        <v>830000</v>
      </c>
      <c r="N249" s="49">
        <v>768000</v>
      </c>
      <c r="O249" s="49">
        <v>717000</v>
      </c>
      <c r="P249" s="48" t="s">
        <v>104</v>
      </c>
    </row>
    <row r="250" spans="1:16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x14ac:dyDescent="0.25">
      <c r="A251" s="38" t="s">
        <v>105</v>
      </c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5">
      <c r="A252" s="38" t="s">
        <v>104</v>
      </c>
      <c r="B252" s="38" t="s">
        <v>106</v>
      </c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5">
      <c r="A254" s="38" t="s">
        <v>72</v>
      </c>
      <c r="B254" s="38" t="s">
        <v>73</v>
      </c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5">
      <c r="A255" s="38" t="s">
        <v>74</v>
      </c>
      <c r="B255" s="38" t="s">
        <v>75</v>
      </c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5">
      <c r="A256" s="38" t="s">
        <v>94</v>
      </c>
      <c r="B256" s="38" t="s">
        <v>59</v>
      </c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5">
      <c r="A257" s="38" t="s">
        <v>70</v>
      </c>
      <c r="B257" s="38" t="s">
        <v>129</v>
      </c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5">
      <c r="A258" s="38" t="s">
        <v>78</v>
      </c>
      <c r="B258" s="38" t="s">
        <v>79</v>
      </c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5">
      <c r="A260" s="46" t="s">
        <v>96</v>
      </c>
      <c r="B260" s="46" t="s">
        <v>97</v>
      </c>
      <c r="C260" s="46" t="s">
        <v>98</v>
      </c>
      <c r="D260" s="46" t="s">
        <v>99</v>
      </c>
      <c r="E260" s="46" t="s">
        <v>100</v>
      </c>
      <c r="F260" s="46" t="s">
        <v>51</v>
      </c>
      <c r="G260" s="46" t="s">
        <v>52</v>
      </c>
      <c r="H260" s="46" t="s">
        <v>53</v>
      </c>
      <c r="I260" s="46" t="s">
        <v>54</v>
      </c>
      <c r="J260" s="46" t="s">
        <v>55</v>
      </c>
      <c r="K260" s="46" t="s">
        <v>56</v>
      </c>
      <c r="L260" s="46" t="s">
        <v>57</v>
      </c>
      <c r="M260" s="46" t="s">
        <v>58</v>
      </c>
      <c r="N260" s="46" t="s">
        <v>101</v>
      </c>
      <c r="O260" s="46" t="s">
        <v>102</v>
      </c>
      <c r="P260" s="46" t="s">
        <v>103</v>
      </c>
    </row>
    <row r="261" spans="1:16" x14ac:dyDescent="0.25">
      <c r="A261" s="46" t="s">
        <v>77</v>
      </c>
      <c r="B261" s="49">
        <v>279000</v>
      </c>
      <c r="C261" s="49">
        <v>322000</v>
      </c>
      <c r="D261" s="49">
        <v>369000</v>
      </c>
      <c r="E261" s="49">
        <v>421000</v>
      </c>
      <c r="F261" s="49">
        <v>478000</v>
      </c>
      <c r="G261" s="49">
        <v>532000</v>
      </c>
      <c r="H261" s="49">
        <v>595000</v>
      </c>
      <c r="I261" s="49">
        <v>665000</v>
      </c>
      <c r="J261" s="49">
        <v>694000</v>
      </c>
      <c r="K261" s="49">
        <v>698000</v>
      </c>
      <c r="L261" s="49">
        <v>734000</v>
      </c>
      <c r="M261" s="49">
        <v>773000</v>
      </c>
      <c r="N261" s="49">
        <v>812000</v>
      </c>
      <c r="O261" s="49">
        <v>852000</v>
      </c>
      <c r="P261" s="48" t="s">
        <v>104</v>
      </c>
    </row>
    <row r="262" spans="1:16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5">
      <c r="A263" s="38" t="s">
        <v>105</v>
      </c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5">
      <c r="A264" s="38" t="s">
        <v>104</v>
      </c>
      <c r="B264" s="38" t="s">
        <v>106</v>
      </c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5">
      <c r="A266" s="38" t="s">
        <v>72</v>
      </c>
      <c r="B266" s="38" t="s">
        <v>73</v>
      </c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5">
      <c r="A267" s="38" t="s">
        <v>74</v>
      </c>
      <c r="B267" s="38" t="s">
        <v>75</v>
      </c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5">
      <c r="A268" s="38" t="s">
        <v>94</v>
      </c>
      <c r="B268" s="38" t="s">
        <v>59</v>
      </c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5">
      <c r="A269" s="38" t="s">
        <v>70</v>
      </c>
      <c r="B269" s="38" t="s">
        <v>130</v>
      </c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5">
      <c r="A270" s="38" t="s">
        <v>78</v>
      </c>
      <c r="B270" s="38" t="s">
        <v>79</v>
      </c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5">
      <c r="A272" s="46" t="s">
        <v>96</v>
      </c>
      <c r="B272" s="46" t="s">
        <v>97</v>
      </c>
      <c r="C272" s="46" t="s">
        <v>98</v>
      </c>
      <c r="D272" s="46" t="s">
        <v>99</v>
      </c>
      <c r="E272" s="46" t="s">
        <v>100</v>
      </c>
      <c r="F272" s="46" t="s">
        <v>51</v>
      </c>
      <c r="G272" s="46" t="s">
        <v>52</v>
      </c>
      <c r="H272" s="46" t="s">
        <v>53</v>
      </c>
      <c r="I272" s="46" t="s">
        <v>54</v>
      </c>
      <c r="J272" s="46" t="s">
        <v>55</v>
      </c>
      <c r="K272" s="46" t="s">
        <v>56</v>
      </c>
      <c r="L272" s="46" t="s">
        <v>57</v>
      </c>
      <c r="M272" s="46" t="s">
        <v>58</v>
      </c>
      <c r="N272" s="46" t="s">
        <v>101</v>
      </c>
      <c r="O272" s="46" t="s">
        <v>102</v>
      </c>
      <c r="P272" s="46" t="s">
        <v>103</v>
      </c>
    </row>
    <row r="273" spans="1:16" x14ac:dyDescent="0.25">
      <c r="A273" s="46" t="s">
        <v>77</v>
      </c>
      <c r="B273" s="48" t="s">
        <v>104</v>
      </c>
      <c r="C273" s="48" t="s">
        <v>104</v>
      </c>
      <c r="D273" s="48" t="s">
        <v>104</v>
      </c>
      <c r="E273" s="48" t="s">
        <v>104</v>
      </c>
      <c r="F273" s="48" t="s">
        <v>104</v>
      </c>
      <c r="G273" s="48" t="s">
        <v>104</v>
      </c>
      <c r="H273" s="48" t="s">
        <v>104</v>
      </c>
      <c r="I273" s="48" t="s">
        <v>104</v>
      </c>
      <c r="J273" s="48" t="s">
        <v>104</v>
      </c>
      <c r="K273" s="48" t="s">
        <v>104</v>
      </c>
      <c r="L273" s="48" t="s">
        <v>104</v>
      </c>
      <c r="M273" s="48" t="s">
        <v>104</v>
      </c>
      <c r="N273" s="48" t="s">
        <v>104</v>
      </c>
      <c r="O273" s="48" t="s">
        <v>104</v>
      </c>
      <c r="P273" s="48" t="s">
        <v>104</v>
      </c>
    </row>
    <row r="274" spans="1:16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x14ac:dyDescent="0.25">
      <c r="A275" s="38" t="s">
        <v>105</v>
      </c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x14ac:dyDescent="0.25">
      <c r="A276" s="38" t="s">
        <v>104</v>
      </c>
      <c r="B276" s="38" t="s">
        <v>106</v>
      </c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</sheetData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22" workbookViewId="0">
      <selection activeCell="S44" sqref="S44"/>
    </sheetView>
  </sheetViews>
  <sheetFormatPr defaultRowHeight="13.2" x14ac:dyDescent="0.25"/>
  <sheetData>
    <row r="1" spans="1:17" ht="14.4" thickTop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3"/>
    </row>
    <row r="2" spans="1:17" ht="13.8" x14ac:dyDescent="0.25">
      <c r="A2" s="14"/>
      <c r="B2" s="89">
        <v>41760</v>
      </c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5"/>
      <c r="Q2" s="13"/>
    </row>
    <row r="3" spans="1:17" ht="13.8" x14ac:dyDescent="0.25">
      <c r="A3" s="14"/>
      <c r="B3" s="92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15"/>
      <c r="Q3" s="13"/>
    </row>
    <row r="4" spans="1:17" ht="13.8" x14ac:dyDescent="0.25">
      <c r="A4" s="14"/>
      <c r="B4" s="95" t="s">
        <v>41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  <c r="P4" s="15"/>
      <c r="Q4" s="13"/>
    </row>
    <row r="5" spans="1:17" ht="13.8" x14ac:dyDescent="0.25">
      <c r="A5" s="14"/>
      <c r="B5" s="98"/>
      <c r="C5" s="99"/>
      <c r="D5" s="99"/>
      <c r="E5" s="99"/>
      <c r="F5" s="99"/>
      <c r="G5" s="99"/>
      <c r="H5" s="99"/>
      <c r="I5" s="16" t="s">
        <v>2</v>
      </c>
      <c r="J5" s="100" t="s">
        <v>3</v>
      </c>
      <c r="K5" s="101"/>
      <c r="L5" s="101"/>
      <c r="M5" s="101"/>
      <c r="N5" s="101"/>
      <c r="O5" s="102"/>
      <c r="P5" s="15"/>
      <c r="Q5" s="13"/>
    </row>
    <row r="6" spans="1:17" ht="13.8" x14ac:dyDescent="0.25">
      <c r="A6" s="14"/>
      <c r="B6" s="85"/>
      <c r="C6" s="86"/>
      <c r="D6" s="86"/>
      <c r="E6" s="86"/>
      <c r="F6" s="86"/>
      <c r="G6" s="86"/>
      <c r="H6" s="86"/>
      <c r="I6" s="17"/>
      <c r="J6" s="87"/>
      <c r="K6" s="86"/>
      <c r="L6" s="86"/>
      <c r="M6" s="86"/>
      <c r="N6" s="86"/>
      <c r="O6" s="88"/>
      <c r="P6" s="15"/>
      <c r="Q6" s="13"/>
    </row>
    <row r="7" spans="1:17" ht="13.8" x14ac:dyDescent="0.25">
      <c r="A7" s="14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5"/>
      <c r="Q7" s="13"/>
    </row>
    <row r="8" spans="1:17" ht="13.8" x14ac:dyDescent="0.25">
      <c r="A8" s="14"/>
      <c r="B8" s="71" t="s">
        <v>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15"/>
      <c r="Q8" s="13"/>
    </row>
    <row r="9" spans="1:17" ht="20.399999999999999" x14ac:dyDescent="0.25">
      <c r="A9" s="14"/>
      <c r="B9" s="18"/>
      <c r="C9" s="16" t="s">
        <v>2</v>
      </c>
      <c r="D9" s="19" t="s">
        <v>5</v>
      </c>
      <c r="E9" s="20"/>
      <c r="F9" s="21"/>
      <c r="G9" s="78" t="s">
        <v>80</v>
      </c>
      <c r="H9" s="79"/>
      <c r="I9" s="79"/>
      <c r="J9" s="79"/>
      <c r="K9" s="79"/>
      <c r="L9" s="79"/>
      <c r="M9" s="79"/>
      <c r="N9" s="79"/>
      <c r="O9" s="80"/>
      <c r="P9" s="15"/>
      <c r="Q9" s="13"/>
    </row>
    <row r="10" spans="1:17" ht="20.399999999999999" x14ac:dyDescent="0.25">
      <c r="A10" s="14"/>
      <c r="B10" s="18"/>
      <c r="C10" s="16" t="s">
        <v>2</v>
      </c>
      <c r="D10" s="19" t="s">
        <v>6</v>
      </c>
      <c r="E10" s="20"/>
      <c r="F10" s="21"/>
      <c r="G10" s="54" t="s">
        <v>43</v>
      </c>
      <c r="H10" s="55"/>
      <c r="I10" s="55"/>
      <c r="J10" s="55"/>
      <c r="K10" s="55"/>
      <c r="L10" s="55"/>
      <c r="M10" s="55"/>
      <c r="N10" s="55"/>
      <c r="O10" s="56"/>
      <c r="P10" s="15"/>
      <c r="Q10" s="13"/>
    </row>
    <row r="11" spans="1:17" ht="20.399999999999999" x14ac:dyDescent="0.25">
      <c r="A11" s="14"/>
      <c r="B11" s="18"/>
      <c r="C11" s="16" t="s">
        <v>2</v>
      </c>
      <c r="D11" s="19" t="s">
        <v>7</v>
      </c>
      <c r="E11" s="20"/>
      <c r="F11" s="21"/>
      <c r="G11" s="54" t="s">
        <v>44</v>
      </c>
      <c r="H11" s="55"/>
      <c r="I11" s="55"/>
      <c r="J11" s="55"/>
      <c r="K11" s="55"/>
      <c r="L11" s="55"/>
      <c r="M11" s="55"/>
      <c r="N11" s="55"/>
      <c r="O11" s="56"/>
      <c r="P11" s="15"/>
      <c r="Q11" s="13"/>
    </row>
    <row r="12" spans="1:17" ht="20.399999999999999" x14ac:dyDescent="0.25">
      <c r="A12" s="14"/>
      <c r="B12" s="18"/>
      <c r="C12" s="16" t="s">
        <v>2</v>
      </c>
      <c r="D12" s="19" t="s">
        <v>8</v>
      </c>
      <c r="E12" s="20"/>
      <c r="F12" s="21"/>
      <c r="G12" s="81" t="s">
        <v>42</v>
      </c>
      <c r="H12" s="55"/>
      <c r="I12" s="55"/>
      <c r="J12" s="55"/>
      <c r="K12" s="55"/>
      <c r="L12" s="55"/>
      <c r="M12" s="55"/>
      <c r="N12" s="55"/>
      <c r="O12" s="56"/>
      <c r="P12" s="15"/>
      <c r="Q12" s="13"/>
    </row>
    <row r="13" spans="1:17" ht="13.8" x14ac:dyDescent="0.25">
      <c r="A13" s="14"/>
      <c r="B13" s="18"/>
      <c r="C13" s="22"/>
      <c r="D13" s="19"/>
      <c r="E13" s="20"/>
      <c r="F13" s="21"/>
      <c r="G13" s="57" t="s">
        <v>40</v>
      </c>
      <c r="H13" s="58"/>
      <c r="I13" s="58"/>
      <c r="J13" s="58"/>
      <c r="K13" s="58"/>
      <c r="L13" s="58"/>
      <c r="M13" s="58"/>
      <c r="N13" s="58"/>
      <c r="O13" s="59"/>
      <c r="P13" s="15"/>
      <c r="Q13" s="13"/>
    </row>
    <row r="14" spans="1:17" ht="13.8" x14ac:dyDescent="0.25">
      <c r="A14" s="14"/>
      <c r="B14" s="18"/>
      <c r="C14" s="18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5"/>
      <c r="Q14" s="13"/>
    </row>
    <row r="15" spans="1:17" ht="13.8" x14ac:dyDescent="0.25">
      <c r="A15" s="14"/>
      <c r="B15" s="71" t="s">
        <v>9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15"/>
      <c r="Q15" s="13"/>
    </row>
    <row r="16" spans="1:17" ht="24.75" customHeight="1" x14ac:dyDescent="0.25">
      <c r="A16" s="14"/>
      <c r="B16" s="18"/>
      <c r="C16" s="16" t="s">
        <v>2</v>
      </c>
      <c r="D16" s="20" t="s">
        <v>10</v>
      </c>
      <c r="E16" s="20"/>
      <c r="F16" s="20"/>
      <c r="G16" s="78" t="s">
        <v>89</v>
      </c>
      <c r="H16" s="79"/>
      <c r="I16" s="79"/>
      <c r="J16" s="79"/>
      <c r="K16" s="79"/>
      <c r="L16" s="79"/>
      <c r="M16" s="79"/>
      <c r="N16" s="79"/>
      <c r="O16" s="80"/>
      <c r="P16" s="15"/>
      <c r="Q16" s="13"/>
    </row>
    <row r="17" spans="1:17" ht="20.399999999999999" x14ac:dyDescent="0.25">
      <c r="A17" s="14"/>
      <c r="B17" s="18"/>
      <c r="C17" s="16"/>
      <c r="D17" s="20" t="s">
        <v>11</v>
      </c>
      <c r="E17" s="20"/>
      <c r="F17" s="20"/>
      <c r="G17" s="82" t="s">
        <v>81</v>
      </c>
      <c r="H17" s="83"/>
      <c r="I17" s="83"/>
      <c r="J17" s="83"/>
      <c r="K17" s="83"/>
      <c r="L17" s="83"/>
      <c r="M17" s="83"/>
      <c r="N17" s="83"/>
      <c r="O17" s="84"/>
      <c r="P17" s="15"/>
      <c r="Q17" s="13"/>
    </row>
    <row r="18" spans="1:17" ht="20.399999999999999" x14ac:dyDescent="0.25">
      <c r="A18" s="14"/>
      <c r="B18" s="18"/>
      <c r="C18" s="16" t="s">
        <v>2</v>
      </c>
      <c r="D18" s="20" t="s">
        <v>49</v>
      </c>
      <c r="E18" s="20"/>
      <c r="F18" s="20"/>
      <c r="G18" s="54" t="s">
        <v>82</v>
      </c>
      <c r="H18" s="55"/>
      <c r="I18" s="55"/>
      <c r="J18" s="55"/>
      <c r="K18" s="55"/>
      <c r="L18" s="55"/>
      <c r="M18" s="55"/>
      <c r="N18" s="55"/>
      <c r="O18" s="56"/>
      <c r="P18" s="15"/>
      <c r="Q18" s="13"/>
    </row>
    <row r="19" spans="1:17" ht="13.8" x14ac:dyDescent="0.25">
      <c r="A19" s="14"/>
      <c r="B19" s="18"/>
      <c r="C19" s="16" t="s">
        <v>2</v>
      </c>
      <c r="D19" s="20" t="s">
        <v>12</v>
      </c>
      <c r="E19" s="20"/>
      <c r="F19" s="20"/>
      <c r="G19" s="54" t="s">
        <v>45</v>
      </c>
      <c r="H19" s="55"/>
      <c r="I19" s="55"/>
      <c r="J19" s="55"/>
      <c r="K19" s="55"/>
      <c r="L19" s="55"/>
      <c r="M19" s="55"/>
      <c r="N19" s="55"/>
      <c r="O19" s="56"/>
      <c r="P19" s="15"/>
      <c r="Q19" s="13"/>
    </row>
    <row r="20" spans="1:17" ht="20.399999999999999" x14ac:dyDescent="0.25">
      <c r="A20" s="14"/>
      <c r="B20" s="18"/>
      <c r="C20" s="16" t="s">
        <v>2</v>
      </c>
      <c r="D20" s="20" t="s">
        <v>13</v>
      </c>
      <c r="E20" s="20"/>
      <c r="F20" s="20"/>
      <c r="G20" s="54" t="s">
        <v>91</v>
      </c>
      <c r="H20" s="55"/>
      <c r="I20" s="55"/>
      <c r="J20" s="55"/>
      <c r="K20" s="55"/>
      <c r="L20" s="55"/>
      <c r="M20" s="55"/>
      <c r="N20" s="55"/>
      <c r="O20" s="56"/>
      <c r="P20" s="15"/>
      <c r="Q20" s="13"/>
    </row>
    <row r="21" spans="1:17" ht="20.399999999999999" x14ac:dyDescent="0.25">
      <c r="A21" s="14"/>
      <c r="B21" s="18"/>
      <c r="C21" s="18"/>
      <c r="D21" s="20" t="s">
        <v>14</v>
      </c>
      <c r="E21" s="20"/>
      <c r="F21" s="20"/>
      <c r="G21" s="54" t="s">
        <v>46</v>
      </c>
      <c r="H21" s="55"/>
      <c r="I21" s="55"/>
      <c r="J21" s="55"/>
      <c r="K21" s="55"/>
      <c r="L21" s="55"/>
      <c r="M21" s="55"/>
      <c r="N21" s="55"/>
      <c r="O21" s="56"/>
      <c r="P21" s="15"/>
      <c r="Q21" s="13"/>
    </row>
    <row r="22" spans="1:17" ht="13.8" x14ac:dyDescent="0.25">
      <c r="A22" s="14"/>
      <c r="B22" s="18"/>
      <c r="C22" s="18"/>
      <c r="D22" s="20" t="s">
        <v>0</v>
      </c>
      <c r="E22" s="20"/>
      <c r="F22" s="20"/>
      <c r="G22" s="54" t="s">
        <v>90</v>
      </c>
      <c r="H22" s="55"/>
      <c r="I22" s="55"/>
      <c r="J22" s="55"/>
      <c r="K22" s="55"/>
      <c r="L22" s="55"/>
      <c r="M22" s="55"/>
      <c r="N22" s="55"/>
      <c r="O22" s="56"/>
      <c r="P22" s="15"/>
      <c r="Q22" s="13"/>
    </row>
    <row r="23" spans="1:17" ht="20.399999999999999" x14ac:dyDescent="0.25">
      <c r="A23" s="23"/>
      <c r="B23" s="24"/>
      <c r="C23" s="24"/>
      <c r="D23" s="20" t="s">
        <v>15</v>
      </c>
      <c r="E23" s="20"/>
      <c r="F23" s="20"/>
      <c r="G23" s="57" t="s">
        <v>47</v>
      </c>
      <c r="H23" s="58"/>
      <c r="I23" s="58"/>
      <c r="J23" s="58"/>
      <c r="K23" s="58"/>
      <c r="L23" s="58"/>
      <c r="M23" s="58"/>
      <c r="N23" s="58"/>
      <c r="O23" s="59"/>
      <c r="P23" s="15"/>
      <c r="Q23" s="13"/>
    </row>
    <row r="24" spans="1:17" ht="13.8" x14ac:dyDescent="0.25">
      <c r="A24" s="14"/>
      <c r="B24" s="18"/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5"/>
      <c r="Q24" s="13"/>
    </row>
    <row r="25" spans="1:17" ht="13.8" x14ac:dyDescent="0.25">
      <c r="A25" s="14"/>
      <c r="B25" s="71" t="s">
        <v>16</v>
      </c>
      <c r="C25" s="72"/>
      <c r="D25" s="72"/>
      <c r="E25" s="72"/>
      <c r="F25" s="72"/>
      <c r="G25" s="25"/>
      <c r="H25" s="25"/>
      <c r="I25" s="25"/>
      <c r="J25" s="25"/>
      <c r="K25" s="25"/>
      <c r="L25" s="25"/>
      <c r="M25" s="26"/>
      <c r="N25" s="25"/>
      <c r="O25" s="25"/>
      <c r="P25" s="15"/>
      <c r="Q25" s="13"/>
    </row>
    <row r="26" spans="1:17" ht="13.8" x14ac:dyDescent="0.25">
      <c r="A26" s="14"/>
      <c r="B26" s="73" t="s">
        <v>17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26"/>
      <c r="P26" s="15"/>
      <c r="Q26" s="13"/>
    </row>
    <row r="27" spans="1:17" ht="13.8" x14ac:dyDescent="0.25">
      <c r="A27" s="14"/>
      <c r="B27" s="18"/>
      <c r="C27" s="20"/>
      <c r="D27" s="25"/>
      <c r="E27" s="20"/>
      <c r="F27" s="20"/>
      <c r="G27" s="27"/>
      <c r="H27" s="27"/>
      <c r="I27" s="27"/>
      <c r="J27" s="27"/>
      <c r="K27" s="27"/>
      <c r="L27" s="27"/>
      <c r="M27" s="27"/>
      <c r="N27" s="27"/>
      <c r="O27" s="27"/>
      <c r="P27" s="15"/>
      <c r="Q27" s="13"/>
    </row>
    <row r="28" spans="1:17" ht="13.8" x14ac:dyDescent="0.25">
      <c r="A28" s="14"/>
      <c r="B28" s="18"/>
      <c r="C28" s="70" t="s">
        <v>18</v>
      </c>
      <c r="D28" s="74"/>
      <c r="E28" s="20"/>
      <c r="F28" s="20"/>
      <c r="G28" s="75" t="s">
        <v>19</v>
      </c>
      <c r="H28" s="76"/>
      <c r="I28" s="76"/>
      <c r="J28" s="76"/>
      <c r="K28" s="76"/>
      <c r="L28" s="76"/>
      <c r="M28" s="76"/>
      <c r="N28" s="76"/>
      <c r="O28" s="77"/>
      <c r="P28" s="15"/>
      <c r="Q28" s="13"/>
    </row>
    <row r="29" spans="1:17" ht="13.8" x14ac:dyDescent="0.25">
      <c r="A29" s="14"/>
      <c r="B29" s="18"/>
      <c r="C29" s="20"/>
      <c r="D29" s="25"/>
      <c r="E29" s="20"/>
      <c r="F29" s="20"/>
      <c r="G29" s="27"/>
      <c r="H29" s="27"/>
      <c r="I29" s="27"/>
      <c r="J29" s="27"/>
      <c r="K29" s="27"/>
      <c r="L29" s="27"/>
      <c r="M29" s="27"/>
      <c r="N29" s="27"/>
      <c r="O29" s="27"/>
      <c r="P29" s="15"/>
      <c r="Q29" s="13"/>
    </row>
    <row r="30" spans="1:17" ht="13.8" x14ac:dyDescent="0.25">
      <c r="A30" s="14"/>
      <c r="B30" s="18"/>
      <c r="C30" s="70" t="s">
        <v>48</v>
      </c>
      <c r="D30" s="74"/>
      <c r="E30" s="74"/>
      <c r="F30" s="74"/>
      <c r="G30" s="74"/>
      <c r="H30" s="74"/>
      <c r="I30" s="74"/>
      <c r="J30" s="74"/>
      <c r="K30" s="74"/>
      <c r="L30" s="74"/>
      <c r="M30" s="26" t="s">
        <v>20</v>
      </c>
      <c r="N30" s="25"/>
      <c r="O30" s="25"/>
      <c r="P30" s="15"/>
      <c r="Q30" s="13"/>
    </row>
    <row r="31" spans="1:17" ht="13.8" x14ac:dyDescent="0.25">
      <c r="A31" s="14"/>
      <c r="B31" s="18"/>
      <c r="C31" s="16" t="s">
        <v>2</v>
      </c>
      <c r="D31" s="70" t="s">
        <v>21</v>
      </c>
      <c r="E31" s="74"/>
      <c r="F31" s="74"/>
      <c r="G31" s="74"/>
      <c r="H31" s="74"/>
      <c r="I31" s="74"/>
      <c r="J31" s="74"/>
      <c r="K31" s="74"/>
      <c r="L31" s="74"/>
      <c r="M31" s="28"/>
      <c r="N31" s="20"/>
      <c r="O31" s="20"/>
      <c r="P31" s="15"/>
      <c r="Q31" s="13"/>
    </row>
    <row r="32" spans="1:17" ht="13.8" x14ac:dyDescent="0.25">
      <c r="A32" s="14"/>
      <c r="B32" s="18"/>
      <c r="C32" s="16" t="s">
        <v>2</v>
      </c>
      <c r="D32" s="70" t="s">
        <v>22</v>
      </c>
      <c r="E32" s="74"/>
      <c r="F32" s="74"/>
      <c r="G32" s="74"/>
      <c r="H32" s="74"/>
      <c r="I32" s="74"/>
      <c r="J32" s="74"/>
      <c r="K32" s="74"/>
      <c r="L32" s="74"/>
      <c r="M32" s="29"/>
      <c r="N32" s="20"/>
      <c r="O32" s="20"/>
      <c r="P32" s="15"/>
      <c r="Q32" s="13"/>
    </row>
    <row r="33" spans="1:17" ht="13.8" x14ac:dyDescent="0.25">
      <c r="A33" s="14"/>
      <c r="B33" s="18"/>
      <c r="C33" s="16" t="s">
        <v>2</v>
      </c>
      <c r="D33" s="70" t="s">
        <v>23</v>
      </c>
      <c r="E33" s="74"/>
      <c r="F33" s="74"/>
      <c r="G33" s="74"/>
      <c r="H33" s="74"/>
      <c r="I33" s="74"/>
      <c r="J33" s="74"/>
      <c r="K33" s="74"/>
      <c r="L33" s="74"/>
      <c r="M33" s="30"/>
      <c r="N33" s="20"/>
      <c r="O33" s="20"/>
      <c r="P33" s="15"/>
      <c r="Q33" s="13"/>
    </row>
    <row r="34" spans="1:17" ht="13.8" x14ac:dyDescent="0.25">
      <c r="A34" s="14"/>
      <c r="B34" s="18"/>
      <c r="C34" s="18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15"/>
      <c r="Q34" s="13"/>
    </row>
    <row r="35" spans="1:17" ht="13.8" x14ac:dyDescent="0.25">
      <c r="A35" s="14"/>
      <c r="B35" s="71" t="s">
        <v>24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15"/>
      <c r="Q35" s="13"/>
    </row>
    <row r="36" spans="1:17" ht="13.8" x14ac:dyDescent="0.25">
      <c r="A36" s="14"/>
      <c r="B36" s="70" t="s">
        <v>25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5"/>
      <c r="Q36" s="13"/>
    </row>
    <row r="37" spans="1:17" ht="20.399999999999999" x14ac:dyDescent="0.25">
      <c r="A37" s="14"/>
      <c r="B37" s="18"/>
      <c r="C37" s="16" t="s">
        <v>2</v>
      </c>
      <c r="D37" s="20" t="s">
        <v>26</v>
      </c>
      <c r="E37" s="20"/>
      <c r="F37" s="20"/>
      <c r="G37" s="60" t="s">
        <v>86</v>
      </c>
      <c r="H37" s="61"/>
      <c r="I37" s="61"/>
      <c r="J37" s="61"/>
      <c r="K37" s="61"/>
      <c r="L37" s="61"/>
      <c r="M37" s="61"/>
      <c r="N37" s="61"/>
      <c r="O37" s="62"/>
      <c r="P37" s="15"/>
      <c r="Q37" s="13"/>
    </row>
    <row r="38" spans="1:17" ht="20.399999999999999" x14ac:dyDescent="0.25">
      <c r="A38" s="14"/>
      <c r="B38" s="18"/>
      <c r="C38" s="16" t="s">
        <v>2</v>
      </c>
      <c r="D38" s="20" t="s">
        <v>27</v>
      </c>
      <c r="E38" s="20"/>
      <c r="F38" s="20"/>
      <c r="G38" s="63" t="s">
        <v>83</v>
      </c>
      <c r="H38" s="64"/>
      <c r="I38" s="64"/>
      <c r="J38" s="64"/>
      <c r="K38" s="64"/>
      <c r="L38" s="64"/>
      <c r="M38" s="64"/>
      <c r="N38" s="64"/>
      <c r="O38" s="65"/>
      <c r="P38" s="15"/>
      <c r="Q38" s="13"/>
    </row>
    <row r="39" spans="1:17" ht="20.399999999999999" x14ac:dyDescent="0.25">
      <c r="A39" s="14"/>
      <c r="B39" s="18"/>
      <c r="C39" s="16" t="s">
        <v>2</v>
      </c>
      <c r="D39" s="20" t="s">
        <v>8</v>
      </c>
      <c r="E39" s="20"/>
      <c r="F39" s="20"/>
      <c r="G39" s="66" t="s">
        <v>84</v>
      </c>
      <c r="H39" s="55"/>
      <c r="I39" s="55"/>
      <c r="J39" s="55"/>
      <c r="K39" s="55"/>
      <c r="L39" s="55"/>
      <c r="M39" s="55"/>
      <c r="N39" s="55"/>
      <c r="O39" s="56"/>
      <c r="P39" s="15"/>
      <c r="Q39" s="13"/>
    </row>
    <row r="40" spans="1:17" ht="20.399999999999999" x14ac:dyDescent="0.25">
      <c r="A40" s="14"/>
      <c r="B40" s="18"/>
      <c r="C40" s="16" t="s">
        <v>2</v>
      </c>
      <c r="D40" s="20" t="s">
        <v>28</v>
      </c>
      <c r="E40" s="20"/>
      <c r="F40" s="20"/>
      <c r="G40" s="63" t="s">
        <v>85</v>
      </c>
      <c r="H40" s="64"/>
      <c r="I40" s="64"/>
      <c r="J40" s="64"/>
      <c r="K40" s="64"/>
      <c r="L40" s="64"/>
      <c r="M40" s="64"/>
      <c r="N40" s="64"/>
      <c r="O40" s="65"/>
      <c r="P40" s="15"/>
      <c r="Q40" s="13"/>
    </row>
    <row r="41" spans="1:17" ht="13.8" x14ac:dyDescent="0.25">
      <c r="A41" s="14"/>
      <c r="B41" s="18"/>
      <c r="C41" s="16" t="s">
        <v>2</v>
      </c>
      <c r="D41" s="20" t="s">
        <v>29</v>
      </c>
      <c r="E41" s="20"/>
      <c r="F41" s="20"/>
      <c r="G41" s="66" t="s">
        <v>88</v>
      </c>
      <c r="H41" s="55"/>
      <c r="I41" s="55"/>
      <c r="J41" s="55"/>
      <c r="K41" s="55"/>
      <c r="L41" s="55"/>
      <c r="M41" s="55"/>
      <c r="N41" s="55"/>
      <c r="O41" s="56"/>
      <c r="P41" s="15"/>
      <c r="Q41" s="13"/>
    </row>
    <row r="42" spans="1:17" ht="13.8" x14ac:dyDescent="0.25">
      <c r="A42" s="14"/>
      <c r="B42" s="31" t="s">
        <v>30</v>
      </c>
      <c r="C42" s="16" t="s">
        <v>2</v>
      </c>
      <c r="D42" s="20" t="s">
        <v>31</v>
      </c>
      <c r="E42" s="20"/>
      <c r="F42" s="20"/>
      <c r="G42" s="67" t="s">
        <v>87</v>
      </c>
      <c r="H42" s="68"/>
      <c r="I42" s="68"/>
      <c r="J42" s="68"/>
      <c r="K42" s="68"/>
      <c r="L42" s="68"/>
      <c r="M42" s="68"/>
      <c r="N42" s="68"/>
      <c r="O42" s="69"/>
      <c r="P42" s="15"/>
      <c r="Q42" s="13"/>
    </row>
    <row r="43" spans="1:17" ht="20.399999999999999" x14ac:dyDescent="0.25">
      <c r="A43" s="14"/>
      <c r="B43" s="31" t="s">
        <v>30</v>
      </c>
      <c r="C43" s="16" t="s">
        <v>2</v>
      </c>
      <c r="D43" s="20" t="s">
        <v>32</v>
      </c>
      <c r="E43" s="20"/>
      <c r="F43" s="20"/>
      <c r="G43" s="54" t="s">
        <v>38</v>
      </c>
      <c r="H43" s="55"/>
      <c r="I43" s="55"/>
      <c r="J43" s="55"/>
      <c r="K43" s="55"/>
      <c r="L43" s="55"/>
      <c r="M43" s="55"/>
      <c r="N43" s="55"/>
      <c r="O43" s="56"/>
      <c r="P43" s="15"/>
      <c r="Q43" s="13"/>
    </row>
    <row r="44" spans="1:17" ht="20.399999999999999" x14ac:dyDescent="0.25">
      <c r="A44" s="14"/>
      <c r="B44" s="18"/>
      <c r="C44" s="22"/>
      <c r="D44" s="20" t="s">
        <v>33</v>
      </c>
      <c r="E44" s="20"/>
      <c r="F44" s="20"/>
      <c r="G44" s="57" t="s">
        <v>39</v>
      </c>
      <c r="H44" s="58"/>
      <c r="I44" s="58"/>
      <c r="J44" s="58"/>
      <c r="K44" s="58"/>
      <c r="L44" s="58"/>
      <c r="M44" s="58"/>
      <c r="N44" s="58"/>
      <c r="O44" s="59"/>
      <c r="P44" s="15"/>
      <c r="Q44" s="13"/>
    </row>
    <row r="45" spans="1:17" ht="13.8" x14ac:dyDescent="0.25">
      <c r="A45" s="14"/>
      <c r="B45" s="18"/>
      <c r="C45" s="18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5"/>
      <c r="Q45" s="13"/>
    </row>
    <row r="46" spans="1:17" ht="13.8" x14ac:dyDescent="0.25">
      <c r="A46" s="14"/>
      <c r="B46" s="18"/>
      <c r="C46" s="18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5"/>
      <c r="Q46" s="13"/>
    </row>
    <row r="47" spans="1:17" ht="20.399999999999999" x14ac:dyDescent="0.25">
      <c r="A47" s="14"/>
      <c r="B47" s="31"/>
      <c r="C47" s="18"/>
      <c r="D47" s="32" t="s">
        <v>34</v>
      </c>
      <c r="E47" s="33"/>
      <c r="F47" s="33"/>
      <c r="G47" s="53" t="s">
        <v>35</v>
      </c>
      <c r="H47" s="53"/>
      <c r="I47" s="53"/>
      <c r="J47" s="53"/>
      <c r="K47" s="53"/>
      <c r="L47" s="53"/>
      <c r="M47" s="53"/>
      <c r="N47" s="53"/>
      <c r="O47" s="53"/>
      <c r="P47" s="15"/>
      <c r="Q47" s="13"/>
    </row>
    <row r="48" spans="1:17" ht="20.399999999999999" x14ac:dyDescent="0.25">
      <c r="A48" s="14"/>
      <c r="B48" s="18"/>
      <c r="C48" s="18"/>
      <c r="D48" s="34" t="s">
        <v>36</v>
      </c>
      <c r="E48" s="33"/>
      <c r="F48" s="33"/>
      <c r="G48" s="53" t="s">
        <v>37</v>
      </c>
      <c r="H48" s="53"/>
      <c r="I48" s="53"/>
      <c r="J48" s="53"/>
      <c r="K48" s="53"/>
      <c r="L48" s="53"/>
      <c r="M48" s="53"/>
      <c r="N48" s="53"/>
      <c r="O48" s="53"/>
      <c r="P48" s="15"/>
      <c r="Q48" s="13"/>
    </row>
    <row r="49" spans="1:17" ht="14.4" thickBot="1" x14ac:dyDescent="0.3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13"/>
    </row>
    <row r="50" spans="1:17" ht="14.4" thickTop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</sheetData>
  <mergeCells count="42">
    <mergeCell ref="B6:H6"/>
    <mergeCell ref="J6:O6"/>
    <mergeCell ref="B2:O2"/>
    <mergeCell ref="B3:O3"/>
    <mergeCell ref="B4:O4"/>
    <mergeCell ref="B5:H5"/>
    <mergeCell ref="J5:O5"/>
    <mergeCell ref="G20:O20"/>
    <mergeCell ref="B8:O8"/>
    <mergeCell ref="G9:O9"/>
    <mergeCell ref="G10:O10"/>
    <mergeCell ref="G11:O11"/>
    <mergeCell ref="G12:O12"/>
    <mergeCell ref="G13:O13"/>
    <mergeCell ref="B15:O15"/>
    <mergeCell ref="G16:O16"/>
    <mergeCell ref="G17:O17"/>
    <mergeCell ref="G18:O18"/>
    <mergeCell ref="G19:O19"/>
    <mergeCell ref="B36:O36"/>
    <mergeCell ref="G21:O21"/>
    <mergeCell ref="G22:O22"/>
    <mergeCell ref="G23:O23"/>
    <mergeCell ref="B25:F25"/>
    <mergeCell ref="B26:N26"/>
    <mergeCell ref="C28:D28"/>
    <mergeCell ref="G28:O28"/>
    <mergeCell ref="C30:L30"/>
    <mergeCell ref="D31:L31"/>
    <mergeCell ref="D32:L32"/>
    <mergeCell ref="D33:L33"/>
    <mergeCell ref="B35:O35"/>
    <mergeCell ref="G47:O47"/>
    <mergeCell ref="G48:O48"/>
    <mergeCell ref="G43:O43"/>
    <mergeCell ref="G44:O44"/>
    <mergeCell ref="G37:O37"/>
    <mergeCell ref="G38:O38"/>
    <mergeCell ref="G39:O39"/>
    <mergeCell ref="G40:O40"/>
    <mergeCell ref="G41:O41"/>
    <mergeCell ref="G42:O42"/>
  </mergeCells>
  <hyperlinks>
    <hyperlink ref="G39" r:id="rId1"/>
    <hyperlink ref="G41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O20"/>
  <sheetViews>
    <sheetView tabSelected="1" workbookViewId="0">
      <selection activeCell="B25" sqref="B25"/>
    </sheetView>
  </sheetViews>
  <sheetFormatPr defaultColWidth="8.88671875" defaultRowHeight="13.2" x14ac:dyDescent="0.25"/>
  <cols>
    <col min="2" max="2" width="39" customWidth="1"/>
  </cols>
  <sheetData>
    <row r="2" spans="2:15" x14ac:dyDescent="0.25">
      <c r="C2">
        <v>2003</v>
      </c>
      <c r="D2">
        <v>2004</v>
      </c>
      <c r="E2">
        <v>2005</v>
      </c>
      <c r="F2">
        <v>2006</v>
      </c>
      <c r="G2">
        <v>2007</v>
      </c>
      <c r="H2">
        <v>2008</v>
      </c>
      <c r="I2">
        <v>2009</v>
      </c>
      <c r="J2">
        <v>2010</v>
      </c>
      <c r="K2">
        <v>2011</v>
      </c>
      <c r="L2">
        <v>2012</v>
      </c>
      <c r="M2">
        <v>2013</v>
      </c>
    </row>
    <row r="3" spans="2:15" x14ac:dyDescent="0.25">
      <c r="B3" t="str">
        <f>'Data for draft graph'!B173</f>
        <v>Protection of ambient air and climate</v>
      </c>
      <c r="C3" s="50">
        <f>'Data for draft graph'!E177</f>
        <v>97000</v>
      </c>
      <c r="D3" s="50">
        <f>'Data for draft graph'!F177</f>
        <v>102000</v>
      </c>
      <c r="E3" s="50">
        <f>'Data for draft graph'!G177</f>
        <v>100000</v>
      </c>
      <c r="F3" s="50">
        <f>'Data for draft graph'!H177</f>
        <v>111000</v>
      </c>
      <c r="G3" s="50">
        <f>'Data for draft graph'!I177</f>
        <v>110000</v>
      </c>
      <c r="H3" s="50">
        <f>'Data for draft graph'!J177</f>
        <v>108000</v>
      </c>
      <c r="I3" s="50">
        <f>'Data for draft graph'!K177</f>
        <v>113000</v>
      </c>
      <c r="J3" s="50">
        <f>'Data for draft graph'!L177</f>
        <v>101000</v>
      </c>
      <c r="K3" s="50">
        <f>'Data for draft graph'!M177</f>
        <v>105000</v>
      </c>
      <c r="L3" s="50">
        <f>'Data for draft graph'!N177</f>
        <v>99000</v>
      </c>
      <c r="M3" s="50">
        <f>'Data for draft graph'!O177</f>
        <v>103000</v>
      </c>
    </row>
    <row r="4" spans="2:15" x14ac:dyDescent="0.25">
      <c r="B4" t="str">
        <f>'Data for draft graph'!B197</f>
        <v>Waste management</v>
      </c>
      <c r="C4" s="50">
        <f>'Data for draft graph'!E201</f>
        <v>860000</v>
      </c>
      <c r="D4" s="50">
        <f>'Data for draft graph'!F201</f>
        <v>874000</v>
      </c>
      <c r="E4" s="50">
        <f>'Data for draft graph'!G201</f>
        <v>920000</v>
      </c>
      <c r="F4" s="50">
        <f>'Data for draft graph'!H201</f>
        <v>966000</v>
      </c>
      <c r="G4" s="50">
        <f>'Data for draft graph'!I201</f>
        <v>949000</v>
      </c>
      <c r="H4" s="50">
        <f>'Data for draft graph'!J201</f>
        <v>994000</v>
      </c>
      <c r="I4" s="50">
        <f>'Data for draft graph'!K201</f>
        <v>1019000</v>
      </c>
      <c r="J4" s="50">
        <f>'Data for draft graph'!L201</f>
        <v>1090000</v>
      </c>
      <c r="K4" s="50">
        <f>'Data for draft graph'!M201</f>
        <v>1095000</v>
      </c>
      <c r="L4" s="50">
        <f>'Data for draft graph'!N201</f>
        <v>1107000</v>
      </c>
      <c r="M4" s="50">
        <f>'Data for draft graph'!O201</f>
        <v>1108000</v>
      </c>
    </row>
    <row r="5" spans="2:15" x14ac:dyDescent="0.25">
      <c r="B5" t="s">
        <v>133</v>
      </c>
      <c r="C5" s="50">
        <f>'Data for draft graph'!E225</f>
        <v>137000</v>
      </c>
      <c r="D5" s="50">
        <f>'Data for draft graph'!F225</f>
        <v>137000</v>
      </c>
      <c r="E5" s="50">
        <f>'Data for draft graph'!G225</f>
        <v>140000</v>
      </c>
      <c r="F5" s="50">
        <f>'Data for draft graph'!H225</f>
        <v>141000</v>
      </c>
      <c r="G5" s="50">
        <f>'Data for draft graph'!I225</f>
        <v>140000</v>
      </c>
      <c r="H5" s="50">
        <f>'Data for draft graph'!J225</f>
        <v>145000</v>
      </c>
      <c r="I5" s="50">
        <f>'Data for draft graph'!K225</f>
        <v>141000</v>
      </c>
      <c r="J5" s="50">
        <f>'Data for draft graph'!L225</f>
        <v>141000</v>
      </c>
      <c r="K5" s="50">
        <f>'Data for draft graph'!M225</f>
        <v>144000</v>
      </c>
      <c r="L5" s="50">
        <f>'Data for draft graph'!N225</f>
        <v>143000</v>
      </c>
      <c r="M5" s="50">
        <f>'Data for draft graph'!O225</f>
        <v>143000</v>
      </c>
    </row>
    <row r="6" spans="2:15" x14ac:dyDescent="0.25">
      <c r="B6" t="str">
        <f>'Data for draft graph'!B185</f>
        <v>Wastewater management</v>
      </c>
      <c r="C6" s="50">
        <f>'Data for draft graph'!E189</f>
        <v>604000</v>
      </c>
      <c r="D6" s="50">
        <f>'Data for draft graph'!F189</f>
        <v>599000</v>
      </c>
      <c r="E6" s="50">
        <f>'Data for draft graph'!G189</f>
        <v>579000</v>
      </c>
      <c r="F6" s="50">
        <f>'Data for draft graph'!H189</f>
        <v>543000</v>
      </c>
      <c r="G6" s="50">
        <f>'Data for draft graph'!I189</f>
        <v>573000</v>
      </c>
      <c r="H6" s="50">
        <f>'Data for draft graph'!J189</f>
        <v>584000</v>
      </c>
      <c r="I6" s="50">
        <f>'Data for draft graph'!K189</f>
        <v>623000</v>
      </c>
      <c r="J6" s="50">
        <f>'Data for draft graph'!L189</f>
        <v>584000</v>
      </c>
      <c r="K6" s="50">
        <f>'Data for draft graph'!M189</f>
        <v>594000</v>
      </c>
      <c r="L6" s="50">
        <f>'Data for draft graph'!N189</f>
        <v>584000</v>
      </c>
      <c r="M6" s="50">
        <f>'Data for draft graph'!O189</f>
        <v>589000</v>
      </c>
    </row>
    <row r="7" spans="2:15" x14ac:dyDescent="0.25">
      <c r="B7" t="str">
        <f>'Data for draft graph'!B233</f>
        <v>Management of energy resources</v>
      </c>
      <c r="C7" s="50">
        <f>'Data for draft graph'!E249+'Data for draft graph'!E261</f>
        <v>739000</v>
      </c>
      <c r="D7" s="50">
        <f>'Data for draft graph'!F249+'Data for draft graph'!F261</f>
        <v>775000</v>
      </c>
      <c r="E7" s="50">
        <f>'Data for draft graph'!G249+'Data for draft graph'!G261</f>
        <v>839000</v>
      </c>
      <c r="F7" s="50">
        <f>'Data for draft graph'!H249+'Data for draft graph'!H261</f>
        <v>936000</v>
      </c>
      <c r="G7" s="50">
        <f>'Data for draft graph'!I249+'Data for draft graph'!I261</f>
        <v>1006000</v>
      </c>
      <c r="H7" s="50">
        <f>'Data for draft graph'!J249+'Data for draft graph'!J261</f>
        <v>1136000</v>
      </c>
      <c r="I7" s="50">
        <f>'Data for draft graph'!K249+'Data for draft graph'!K261</f>
        <v>1274000</v>
      </c>
      <c r="J7" s="50">
        <f>'Data for draft graph'!L249+'Data for draft graph'!L261</f>
        <v>1396000</v>
      </c>
      <c r="K7" s="50">
        <f>'Data for draft graph'!M249+'Data for draft graph'!M261</f>
        <v>1603000</v>
      </c>
      <c r="L7" s="50">
        <f>'Data for draft graph'!N249+'Data for draft graph'!N261</f>
        <v>1580000</v>
      </c>
      <c r="M7" s="50">
        <f>'Data for draft graph'!O249+'Data for draft graph'!O261</f>
        <v>1569000</v>
      </c>
    </row>
    <row r="8" spans="2:15" ht="14.4" x14ac:dyDescent="0.3">
      <c r="B8" t="s">
        <v>131</v>
      </c>
      <c r="C8" s="50">
        <f>'Data for draft graph'!E165-C3-C4-C6</f>
        <v>514000</v>
      </c>
      <c r="D8" s="50">
        <f>'Data for draft graph'!F165-D3-D4-D6</f>
        <v>531000</v>
      </c>
      <c r="E8" s="50">
        <f>'Data for draft graph'!G165-E3-E4-E6</f>
        <v>545000</v>
      </c>
      <c r="F8" s="50">
        <f>'Data for draft graph'!H165-F3-F4-F6</f>
        <v>560000</v>
      </c>
      <c r="G8" s="50">
        <f>'Data for draft graph'!I165-G3-G4-G6</f>
        <v>577000</v>
      </c>
      <c r="H8" s="50">
        <f>'Data for draft graph'!J165-H3-H4-H6</f>
        <v>581000</v>
      </c>
      <c r="I8" s="50">
        <f>'Data for draft graph'!K165-I3-I4-I6</f>
        <v>590000</v>
      </c>
      <c r="J8" s="50">
        <f>'Data for draft graph'!L165-J3-J4-J6</f>
        <v>609000</v>
      </c>
      <c r="K8" s="50">
        <f>'Data for draft graph'!M165-K3-K4-K6</f>
        <v>616000</v>
      </c>
      <c r="L8" s="50">
        <f>'Data for draft graph'!N165-L3-L4-L6</f>
        <v>635000</v>
      </c>
      <c r="M8" s="50">
        <f>'Data for draft graph'!O165-M3-M4-M6</f>
        <v>643000</v>
      </c>
      <c r="O8" s="2"/>
    </row>
    <row r="9" spans="2:15" ht="14.4" x14ac:dyDescent="0.3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O9" s="2"/>
    </row>
    <row r="10" spans="2:15" ht="14.4" x14ac:dyDescent="0.3">
      <c r="B10" t="s">
        <v>132</v>
      </c>
      <c r="C10" s="50">
        <f t="shared" ref="C10:M10" si="0">SUM(C3:C9)</f>
        <v>2951000</v>
      </c>
      <c r="D10" s="50">
        <f t="shared" si="0"/>
        <v>3018000</v>
      </c>
      <c r="E10" s="50">
        <f t="shared" si="0"/>
        <v>3123000</v>
      </c>
      <c r="F10" s="50">
        <f t="shared" si="0"/>
        <v>3257000</v>
      </c>
      <c r="G10" s="50">
        <f t="shared" si="0"/>
        <v>3355000</v>
      </c>
      <c r="H10" s="50">
        <f t="shared" si="0"/>
        <v>3548000</v>
      </c>
      <c r="I10" s="50">
        <f t="shared" si="0"/>
        <v>3760000</v>
      </c>
      <c r="J10" s="50">
        <f t="shared" si="0"/>
        <v>3921000</v>
      </c>
      <c r="K10" s="50">
        <f t="shared" si="0"/>
        <v>4157000</v>
      </c>
      <c r="L10" s="50">
        <f t="shared" si="0"/>
        <v>4148000</v>
      </c>
      <c r="M10" s="50">
        <f t="shared" si="0"/>
        <v>4155000</v>
      </c>
      <c r="O10" s="2"/>
    </row>
    <row r="12" spans="2:15" x14ac:dyDescent="0.25">
      <c r="C12">
        <f t="shared" ref="C12:M12" si="1">C2</f>
        <v>2003</v>
      </c>
      <c r="D12">
        <f t="shared" si="1"/>
        <v>2004</v>
      </c>
      <c r="E12">
        <f t="shared" si="1"/>
        <v>2005</v>
      </c>
      <c r="F12">
        <f t="shared" si="1"/>
        <v>2006</v>
      </c>
      <c r="G12">
        <f t="shared" si="1"/>
        <v>2007</v>
      </c>
      <c r="H12">
        <f t="shared" si="1"/>
        <v>2008</v>
      </c>
      <c r="I12">
        <f t="shared" si="1"/>
        <v>2009</v>
      </c>
      <c r="J12">
        <f t="shared" si="1"/>
        <v>2010</v>
      </c>
      <c r="K12">
        <f t="shared" si="1"/>
        <v>2011</v>
      </c>
      <c r="L12">
        <f t="shared" si="1"/>
        <v>2012</v>
      </c>
      <c r="M12">
        <f t="shared" si="1"/>
        <v>2013</v>
      </c>
    </row>
    <row r="13" spans="2:15" x14ac:dyDescent="0.25">
      <c r="B13" t="str">
        <f t="shared" ref="B13:B20" si="2">B3</f>
        <v>Protection of ambient air and climate</v>
      </c>
      <c r="C13">
        <f>C3/1000</f>
        <v>97</v>
      </c>
      <c r="D13">
        <f t="shared" ref="D13:M13" si="3">D3/1000</f>
        <v>102</v>
      </c>
      <c r="E13">
        <f t="shared" si="3"/>
        <v>100</v>
      </c>
      <c r="F13">
        <f t="shared" si="3"/>
        <v>111</v>
      </c>
      <c r="G13">
        <f t="shared" si="3"/>
        <v>110</v>
      </c>
      <c r="H13">
        <f t="shared" si="3"/>
        <v>108</v>
      </c>
      <c r="I13">
        <f t="shared" si="3"/>
        <v>113</v>
      </c>
      <c r="J13">
        <f t="shared" si="3"/>
        <v>101</v>
      </c>
      <c r="K13">
        <f t="shared" si="3"/>
        <v>105</v>
      </c>
      <c r="L13">
        <f t="shared" si="3"/>
        <v>99</v>
      </c>
      <c r="M13">
        <f t="shared" si="3"/>
        <v>103</v>
      </c>
    </row>
    <row r="14" spans="2:15" x14ac:dyDescent="0.25">
      <c r="B14" t="str">
        <f t="shared" si="2"/>
        <v>Waste management</v>
      </c>
      <c r="C14">
        <f t="shared" ref="C14:M20" si="4">C4/1000</f>
        <v>860</v>
      </c>
      <c r="D14">
        <f t="shared" si="4"/>
        <v>874</v>
      </c>
      <c r="E14">
        <f t="shared" si="4"/>
        <v>920</v>
      </c>
      <c r="F14">
        <f t="shared" si="4"/>
        <v>966</v>
      </c>
      <c r="G14">
        <f t="shared" si="4"/>
        <v>949</v>
      </c>
      <c r="H14">
        <f t="shared" si="4"/>
        <v>994</v>
      </c>
      <c r="I14">
        <f t="shared" si="4"/>
        <v>1019</v>
      </c>
      <c r="J14">
        <f t="shared" si="4"/>
        <v>1090</v>
      </c>
      <c r="K14">
        <f t="shared" si="4"/>
        <v>1095</v>
      </c>
      <c r="L14">
        <f t="shared" si="4"/>
        <v>1107</v>
      </c>
      <c r="M14">
        <f t="shared" si="4"/>
        <v>1108</v>
      </c>
    </row>
    <row r="15" spans="2:15" x14ac:dyDescent="0.25">
      <c r="B15" t="str">
        <f t="shared" si="2"/>
        <v>Water management</v>
      </c>
      <c r="C15">
        <f t="shared" si="4"/>
        <v>137</v>
      </c>
      <c r="D15">
        <f t="shared" si="4"/>
        <v>137</v>
      </c>
      <c r="E15">
        <f t="shared" si="4"/>
        <v>140</v>
      </c>
      <c r="F15">
        <f t="shared" si="4"/>
        <v>141</v>
      </c>
      <c r="G15">
        <f t="shared" si="4"/>
        <v>140</v>
      </c>
      <c r="H15">
        <f t="shared" si="4"/>
        <v>145</v>
      </c>
      <c r="I15">
        <f t="shared" si="4"/>
        <v>141</v>
      </c>
      <c r="J15">
        <f t="shared" si="4"/>
        <v>141</v>
      </c>
      <c r="K15">
        <f t="shared" si="4"/>
        <v>144</v>
      </c>
      <c r="L15">
        <f t="shared" si="4"/>
        <v>143</v>
      </c>
      <c r="M15">
        <f t="shared" si="4"/>
        <v>143</v>
      </c>
    </row>
    <row r="16" spans="2:15" x14ac:dyDescent="0.25">
      <c r="B16" t="str">
        <f t="shared" si="2"/>
        <v>Wastewater management</v>
      </c>
      <c r="C16">
        <f t="shared" si="4"/>
        <v>604</v>
      </c>
      <c r="D16">
        <f t="shared" si="4"/>
        <v>599</v>
      </c>
      <c r="E16">
        <f t="shared" si="4"/>
        <v>579</v>
      </c>
      <c r="F16">
        <f t="shared" si="4"/>
        <v>543</v>
      </c>
      <c r="G16">
        <f t="shared" si="4"/>
        <v>573</v>
      </c>
      <c r="H16">
        <f t="shared" si="4"/>
        <v>584</v>
      </c>
      <c r="I16">
        <f t="shared" si="4"/>
        <v>623</v>
      </c>
      <c r="J16">
        <f t="shared" si="4"/>
        <v>584</v>
      </c>
      <c r="K16">
        <f t="shared" si="4"/>
        <v>594</v>
      </c>
      <c r="L16">
        <f t="shared" si="4"/>
        <v>584</v>
      </c>
      <c r="M16">
        <f t="shared" si="4"/>
        <v>589</v>
      </c>
    </row>
    <row r="17" spans="2:13" x14ac:dyDescent="0.25">
      <c r="B17" t="str">
        <f t="shared" si="2"/>
        <v>Management of energy resources</v>
      </c>
      <c r="C17">
        <f t="shared" si="4"/>
        <v>739</v>
      </c>
      <c r="D17">
        <f t="shared" si="4"/>
        <v>775</v>
      </c>
      <c r="E17">
        <f t="shared" si="4"/>
        <v>839</v>
      </c>
      <c r="F17">
        <f t="shared" si="4"/>
        <v>936</v>
      </c>
      <c r="G17">
        <f t="shared" si="4"/>
        <v>1006</v>
      </c>
      <c r="H17">
        <f t="shared" si="4"/>
        <v>1136</v>
      </c>
      <c r="I17">
        <f t="shared" si="4"/>
        <v>1274</v>
      </c>
      <c r="J17">
        <f t="shared" si="4"/>
        <v>1396</v>
      </c>
      <c r="K17">
        <f t="shared" si="4"/>
        <v>1603</v>
      </c>
      <c r="L17">
        <f t="shared" si="4"/>
        <v>1580</v>
      </c>
      <c r="M17">
        <f t="shared" si="4"/>
        <v>1569</v>
      </c>
    </row>
    <row r="18" spans="2:13" x14ac:dyDescent="0.25">
      <c r="B18" t="str">
        <f t="shared" si="2"/>
        <v>Other Environmental protection</v>
      </c>
      <c r="C18">
        <f t="shared" si="4"/>
        <v>514</v>
      </c>
      <c r="D18">
        <f t="shared" si="4"/>
        <v>531</v>
      </c>
      <c r="E18">
        <f t="shared" si="4"/>
        <v>545</v>
      </c>
      <c r="F18">
        <f t="shared" si="4"/>
        <v>560</v>
      </c>
      <c r="G18">
        <f t="shared" si="4"/>
        <v>577</v>
      </c>
      <c r="H18">
        <f t="shared" si="4"/>
        <v>581</v>
      </c>
      <c r="I18">
        <f t="shared" si="4"/>
        <v>590</v>
      </c>
      <c r="J18">
        <f t="shared" si="4"/>
        <v>609</v>
      </c>
      <c r="K18">
        <f t="shared" si="4"/>
        <v>616</v>
      </c>
      <c r="L18">
        <f t="shared" si="4"/>
        <v>635</v>
      </c>
      <c r="M18">
        <f t="shared" si="4"/>
        <v>643</v>
      </c>
    </row>
    <row r="19" spans="2:13" x14ac:dyDescent="0.25">
      <c r="C19">
        <f t="shared" si="4"/>
        <v>0</v>
      </c>
      <c r="D19">
        <f t="shared" si="4"/>
        <v>0</v>
      </c>
      <c r="E19">
        <f t="shared" si="4"/>
        <v>0</v>
      </c>
      <c r="F19">
        <f t="shared" si="4"/>
        <v>0</v>
      </c>
      <c r="G19">
        <f t="shared" si="4"/>
        <v>0</v>
      </c>
      <c r="H19">
        <f t="shared" si="4"/>
        <v>0</v>
      </c>
      <c r="I19">
        <f t="shared" si="4"/>
        <v>0</v>
      </c>
      <c r="J19">
        <f t="shared" si="4"/>
        <v>0</v>
      </c>
      <c r="K19">
        <f t="shared" si="4"/>
        <v>0</v>
      </c>
      <c r="L19">
        <f t="shared" si="4"/>
        <v>0</v>
      </c>
      <c r="M19">
        <f t="shared" si="4"/>
        <v>0</v>
      </c>
    </row>
    <row r="20" spans="2:13" x14ac:dyDescent="0.25">
      <c r="B20" t="str">
        <f t="shared" si="2"/>
        <v>Total</v>
      </c>
      <c r="C20">
        <f t="shared" si="4"/>
        <v>2951</v>
      </c>
      <c r="D20">
        <f t="shared" si="4"/>
        <v>3018</v>
      </c>
      <c r="E20">
        <f t="shared" si="4"/>
        <v>3123</v>
      </c>
      <c r="F20">
        <f t="shared" si="4"/>
        <v>3257</v>
      </c>
      <c r="G20">
        <f t="shared" si="4"/>
        <v>3355</v>
      </c>
      <c r="H20">
        <f t="shared" si="4"/>
        <v>3548</v>
      </c>
      <c r="I20">
        <f t="shared" si="4"/>
        <v>3760</v>
      </c>
      <c r="J20">
        <f t="shared" si="4"/>
        <v>3921</v>
      </c>
      <c r="K20">
        <f t="shared" si="4"/>
        <v>4157</v>
      </c>
      <c r="L20">
        <f t="shared" si="4"/>
        <v>4148</v>
      </c>
      <c r="M20">
        <f t="shared" si="4"/>
        <v>4155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D3B914211DA4690539851AF11284A" ma:contentTypeVersion="2" ma:contentTypeDescription="Create a new document." ma:contentTypeScope="" ma:versionID="760a6c77fdafbcf3013f12c151408861">
  <xsd:schema xmlns:xsd="http://www.w3.org/2001/XMLSchema" xmlns:xs="http://www.w3.org/2001/XMLSchema" xmlns:p="http://schemas.microsoft.com/office/2006/metadata/properties" xmlns:ns2="25b506d0-762b-47aa-adb6-8b80fc2be8cf" targetNamespace="http://schemas.microsoft.com/office/2006/metadata/properties" ma:root="true" ma:fieldsID="29fde5b5c82d0f2fbe353561c2417e50" ns2:_="">
    <xsd:import namespace="25b506d0-762b-47aa-adb6-8b80fc2be8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506d0-762b-47aa-adb6-8b80fc2b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5CCAA-F1BD-4FB5-9D57-4B1EDEA84700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25b506d0-762b-47aa-adb6-8b80fc2be8cf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E6648FF-E5BD-4CE0-A474-CF2F5B9FE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99758-007A-4466-8933-A56031102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506d0-762b-47aa-adb6-8b80fc2be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for draft graph</vt:lpstr>
      <vt:lpstr>Metadata</vt:lpstr>
      <vt:lpstr>Draft graph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Rob Will</cp:lastModifiedBy>
  <dcterms:created xsi:type="dcterms:W3CDTF">2010-04-29T14:21:09Z</dcterms:created>
  <dcterms:modified xsi:type="dcterms:W3CDTF">2016-05-06T13:10:58Z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0x010100887D3B914211DA4690539851AF11284A</vt:lpwstr>
  </property>
</Properties>
</file>